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00"/>
  </bookViews>
  <sheets>
    <sheet name="16.08.2024" sheetId="1" r:id="rId1"/>
    <sheet name="лист2" sheetId="2" r:id="rId2"/>
    <sheet name="1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E33" i="1" l="1"/>
  <c r="E70" i="1" l="1"/>
  <c r="F37" i="2" l="1"/>
  <c r="E98" i="1" l="1"/>
  <c r="F98" i="1" l="1"/>
  <c r="G56" i="1"/>
  <c r="F56" i="1"/>
  <c r="G61" i="1"/>
  <c r="F61" i="1"/>
  <c r="H20" i="2" l="1"/>
  <c r="G20" i="2"/>
  <c r="H32" i="2"/>
  <c r="G32" i="2"/>
  <c r="E47" i="1"/>
  <c r="F36" i="2" l="1"/>
  <c r="E73" i="1" l="1"/>
  <c r="G98" i="1" l="1"/>
  <c r="E81" i="1"/>
  <c r="G33" i="1" l="1"/>
  <c r="F33" i="1"/>
  <c r="G40" i="1"/>
  <c r="F73" i="1"/>
  <c r="F70" i="1" s="1"/>
  <c r="G73" i="1"/>
  <c r="G70" i="1" s="1"/>
  <c r="F20" i="2"/>
  <c r="H15" i="2"/>
  <c r="F15" i="2"/>
  <c r="F60" i="1"/>
  <c r="E60" i="1"/>
  <c r="F40" i="1"/>
  <c r="E40" i="1"/>
  <c r="E28" i="1" s="1"/>
  <c r="F31" i="2"/>
  <c r="G15" i="2"/>
  <c r="G60" i="1"/>
  <c r="G54" i="1" s="1"/>
  <c r="F94" i="1"/>
  <c r="H31" i="2"/>
  <c r="G31" i="2"/>
  <c r="F81" i="1"/>
  <c r="G81" i="1"/>
  <c r="G29" i="1"/>
  <c r="F29" i="1"/>
  <c r="E29" i="1"/>
  <c r="G94" i="1"/>
  <c r="E94" i="1"/>
  <c r="F14" i="2" l="1"/>
  <c r="F6" i="2" s="1"/>
  <c r="H14" i="2"/>
  <c r="G14" i="2"/>
  <c r="G6" i="2" s="1"/>
  <c r="E54" i="1"/>
  <c r="E53" i="1" s="1"/>
  <c r="I24" i="1" s="1"/>
  <c r="F54" i="1"/>
  <c r="F53" i="1" s="1"/>
  <c r="G53" i="1"/>
  <c r="H6" i="2" l="1"/>
  <c r="K98" i="1" s="1"/>
  <c r="K97" i="1" s="1"/>
  <c r="I45" i="1"/>
  <c r="H37" i="2"/>
  <c r="H36" i="2" s="1"/>
  <c r="I98" i="1"/>
  <c r="I97" i="1" s="1"/>
  <c r="G37" i="2"/>
  <c r="G36" i="2" s="1"/>
  <c r="J98" i="1"/>
  <c r="J97" i="1" s="1"/>
  <c r="J45" i="1"/>
  <c r="K45" i="1"/>
</calcChain>
</file>

<file path=xl/sharedStrings.xml><?xml version="1.0" encoding="utf-8"?>
<sst xmlns="http://schemas.openxmlformats.org/spreadsheetml/2006/main" count="392" uniqueCount="176">
  <si>
    <t>Утверждаю</t>
  </si>
  <si>
    <t>(наименование должности уполномоченного лица)</t>
  </si>
  <si>
    <t>Управление образования Администрации города Димитровграда Ульяновской области</t>
  </si>
  <si>
    <t>(наименование органа - учредителя (учреждения)</t>
  </si>
  <si>
    <t>(подпись)</t>
  </si>
  <si>
    <t>(расшифровка подписи)</t>
  </si>
  <si>
    <t>План финансово-хозяйственной деятельности</t>
  </si>
  <si>
    <t>Коды</t>
  </si>
  <si>
    <t>Дата</t>
  </si>
  <si>
    <t>по Сводному реестру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</si>
  <si>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</si>
  <si>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</si>
  <si>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</si>
  <si>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</si>
  <si>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</si>
  <si>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</si>
  <si>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</si>
  <si>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</si>
  <si>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</si>
  <si>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</si>
  <si>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</si>
  <si>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</si>
  <si>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</si>
  <si>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</si>
  <si>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 xml:space="preserve">Остаток средств на начало текущего финансового года </t>
  </si>
  <si>
    <t>х</t>
  </si>
  <si>
    <t xml:space="preserve">Остаток средств на конец текущего финансового года </t>
  </si>
  <si>
    <t>Доходы, всего:</t>
  </si>
  <si>
    <t>в том числе:</t>
  </si>
  <si>
    <t>доходы от собственности, всего</t>
  </si>
  <si>
    <t> доходы от собственности</t>
  </si>
  <si>
    <t>доходы от оказания услуг, работ, компенсации затрат учреждений, всего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</si>
  <si>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</si>
  <si>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</si>
  <si>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иные доходы от оказания услуг, работ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</si>
  <si>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</si>
  <si>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</si>
  <si>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</si>
  <si>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</si>
  <si>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</si>
  <si>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</si>
  <si>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 xml:space="preserve">прочие поступления, всего 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</si>
  <si>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</si>
  <si>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</si>
  <si>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</si>
  <si>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</si>
  <si>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</si>
  <si>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</si>
  <si>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</si>
  <si>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</si>
  <si>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</si>
  <si>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</si>
  <si>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</si>
  <si>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</si>
  <si>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</si>
  <si>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</si>
  <si>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социальные и иные выплаты населению, всего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</si>
  <si>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</si>
  <si>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</si>
  <si>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</si>
  <si>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</si>
  <si>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</si>
  <si>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</si>
  <si>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</si>
  <si>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</si>
  <si>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</si>
  <si>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</si>
  <si>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 xml:space="preserve">расходы на закупку товаров, работ, услуг, всего 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</si>
  <si>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</si>
  <si>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</si>
  <si>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</si>
  <si>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</si>
  <si>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</si>
  <si>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</si>
  <si>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</si>
  <si>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</si>
  <si>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 xml:space="preserve">налог на прибыль </t>
  </si>
  <si>
    <t xml:space="preserve">налог на добавленную стоимость </t>
  </si>
  <si>
    <t xml:space="preserve">прочие налоги, уменьшающие доход </t>
  </si>
  <si>
    <t xml:space="preserve">Прочие выплаты, всего </t>
  </si>
  <si>
    <t>возврат в бюджет средств субсидии</t>
  </si>
  <si>
    <t xml:space="preserve">         пожертвования</t>
  </si>
  <si>
    <t>0001</t>
  </si>
  <si>
    <t>0002</t>
  </si>
  <si>
    <t>расходы на выплаты военнослужащим и сотрудникам, имеющим специальные звания, зависящие от размера денежного довольствия</t>
  </si>
  <si>
    <t>Иные выплаты населению</t>
  </si>
  <si>
    <t>гранты, предоставляемые бюджетным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</si>
  <si>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</si>
  <si>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          гранты, предоставляемые другим организациям и                                                 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</si>
  <si>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</si>
  <si>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</si>
  <si>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 xml:space="preserve">   в том числе:</t>
  </si>
  <si>
    <t xml:space="preserve">      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</si>
  <si>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</si>
  <si>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закупка энергетических ресурсов, всего</t>
  </si>
  <si>
    <t xml:space="preserve">Раздел 2. Сведения по выплатам на закупки товаров, работ, услуг </t>
  </si>
  <si>
    <t>№ п/п</t>
  </si>
  <si>
    <t>Коды строк</t>
  </si>
  <si>
    <t>Год начала закупки</t>
  </si>
  <si>
    <t xml:space="preserve">Код бюджетной классификации РФ </t>
  </si>
  <si>
    <t>4.1</t>
  </si>
  <si>
    <t xml:space="preserve">Выплаты на закупку товаров, работ, услуг, всего </t>
  </si>
  <si>
    <t>1.1</t>
  </si>
  <si>
    <t>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</si>
  <si>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>1.2</t>
  </si>
  <si>
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</si>
  <si>
    <t>1.3</t>
  </si>
  <si>
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</si>
  <si>
    <t>1.3.1</t>
  </si>
  <si>
    <t>в том числе :                                                                                                    в соответствии с Федеральным законом № 44-ФЗ</t>
  </si>
  <si>
    <t>из них</t>
  </si>
  <si>
    <t>26310.1</t>
  </si>
  <si>
    <t>1.3.2</t>
  </si>
  <si>
    <t>в соответствии с Федеральным законом № 223-ФЗ</t>
  </si>
  <si>
    <t>1.4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</si>
  <si>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</si>
  <si>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</si>
  <si>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</si>
  <si>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1.4.1.1</t>
  </si>
  <si>
    <t>в соответствии с Федеральным законом № 44-ФЗ</t>
  </si>
  <si>
    <t>1.4.1.2</t>
  </si>
  <si>
    <t xml:space="preserve">в соответствии с Федеральным законом № 223-ФЗ 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</si>
  <si>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</si>
  <si>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</si>
  <si>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</si>
  <si>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26421.1</t>
  </si>
  <si>
    <t>1.4.2.2</t>
  </si>
  <si>
    <t>1.4.3</t>
  </si>
  <si>
    <t xml:space="preserve">за счет субсидий, предоставляемых на осуществление капитальных вложений </t>
  </si>
  <si>
    <t>26430.1</t>
  </si>
  <si>
    <t>1.4.4</t>
  </si>
  <si>
    <t>за счет средств обязательного медицинского страхования</t>
  </si>
  <si>
    <t>1.4.4.1</t>
  </si>
  <si>
    <t>1.4.4.2</t>
  </si>
  <si>
    <t>1.4.5</t>
  </si>
  <si>
    <t>за счет прочих источников финансового обеспечения</t>
  </si>
  <si>
    <t>1.4.5.1</t>
  </si>
  <si>
    <t>26451.1</t>
  </si>
  <si>
    <t>1.4.5.2</t>
  </si>
  <si>
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</si>
  <si>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</si>
  <si>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</si>
  <si>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 xml:space="preserve">  (расшифровка подписи)</t>
  </si>
  <si>
    <t>«______» ________________20_____г.</t>
  </si>
  <si>
    <t>Муниципальное бюджетное общеобразовательное учреждение "Средняя школа N 19 имени Героя Советского Союза Ивана Петровича Мытарева города Димитровграда Ульяновской области"</t>
  </si>
  <si>
    <t>Орган, осуществляющий функции и полномочия учредителя</t>
  </si>
  <si>
    <t xml:space="preserve">                    (подпись)</t>
  </si>
  <si>
    <t xml:space="preserve">Директор МБОУ СШ № 19                                                             </t>
  </si>
  <si>
    <t>Н.А. Дегтярева</t>
  </si>
  <si>
    <t xml:space="preserve">    (наименование должности)                           </t>
  </si>
  <si>
    <t xml:space="preserve">Главный бухгалтер                                                                           </t>
  </si>
  <si>
    <t>И.В. Высокинская</t>
  </si>
  <si>
    <t xml:space="preserve">      (наименование должности)                     </t>
  </si>
  <si>
    <t xml:space="preserve">    (расшифровка подписи)</t>
  </si>
  <si>
    <t xml:space="preserve">(подпись)                                  </t>
  </si>
  <si>
    <t xml:space="preserve">   (подпись)         </t>
  </si>
  <si>
    <t>Администрации г. Димитровграда</t>
  </si>
  <si>
    <t>20_____г.</t>
  </si>
  <si>
    <t>приобретение товаров, работ, услуг в пользу граждан в целях их социального обеспечения</t>
  </si>
  <si>
    <t>гранты, предоставляемые автономным учреждениям</t>
  </si>
  <si>
    <t>на 2024 г.</t>
  </si>
  <si>
    <t>на 2025 г.</t>
  </si>
  <si>
    <t>732901001 </t>
  </si>
  <si>
    <r>
      <t xml:space="preserve">Код по бюджетной классификации Российской Федерации </t>
    </r>
    <r>
      <rPr>
        <vertAlign val="superscript"/>
        <sz val="10"/>
        <color theme="1"/>
        <rFont val="Times New Roman"/>
        <family val="1"/>
        <charset val="204"/>
      </rPr>
      <t>3</t>
    </r>
  </si>
  <si>
    <t>Исполнитель: Гл. бухгалтер____________________</t>
  </si>
  <si>
    <t>на 2026 г.</t>
  </si>
  <si>
    <r>
      <t xml:space="preserve">                     на 20</t>
    </r>
    <r>
      <rPr>
        <b/>
        <u/>
        <sz val="12"/>
        <color theme="1"/>
        <rFont val="Times New Roman"/>
        <family val="1"/>
        <charset val="204"/>
      </rPr>
      <t xml:space="preserve">24 </t>
    </r>
    <r>
      <rPr>
        <b/>
        <sz val="12"/>
        <color theme="1"/>
        <rFont val="Times New Roman"/>
        <family val="1"/>
        <charset val="204"/>
      </rPr>
      <t>г. и плановый период 20</t>
    </r>
    <r>
      <rPr>
        <b/>
        <u/>
        <sz val="12"/>
        <color theme="1"/>
        <rFont val="Times New Roman"/>
        <family val="1"/>
        <charset val="204"/>
      </rPr>
      <t>25</t>
    </r>
    <r>
      <rPr>
        <b/>
        <sz val="12"/>
        <color theme="1"/>
        <rFont val="Times New Roman"/>
        <family val="1"/>
        <charset val="204"/>
      </rPr>
      <t xml:space="preserve"> и 20</t>
    </r>
    <r>
      <rPr>
        <b/>
        <u/>
        <sz val="12"/>
        <color theme="1"/>
        <rFont val="Times New Roman"/>
        <family val="1"/>
        <charset val="204"/>
      </rPr>
      <t>26</t>
    </r>
    <r>
      <rPr>
        <b/>
        <sz val="12"/>
        <color theme="1"/>
        <rFont val="Times New Roman"/>
        <family val="1"/>
        <charset val="204"/>
      </rPr>
      <t xml:space="preserve"> годов</t>
    </r>
  </si>
  <si>
    <r>
      <t xml:space="preserve"> 20</t>
    </r>
    <r>
      <rPr>
        <u/>
        <sz val="10"/>
        <color theme="1"/>
        <rFont val="Times New Roman"/>
        <family val="1"/>
        <charset val="204"/>
      </rPr>
      <t>24</t>
    </r>
    <r>
      <rPr>
        <sz val="10"/>
        <color theme="1"/>
        <rFont val="Times New Roman"/>
        <family val="1"/>
        <charset val="204"/>
      </rPr>
      <t xml:space="preserve"> г.</t>
    </r>
  </si>
  <si>
    <t>остаток на 01.01.24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</si>
  <si>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</si>
  <si>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</si>
  <si>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</si>
  <si>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А.Д. Пуреськина</t>
  </si>
  <si>
    <t>Начальник Управления образования</t>
  </si>
  <si>
    <r>
      <t>"</t>
    </r>
    <r>
      <rPr>
        <u/>
        <sz val="10"/>
        <color theme="1"/>
        <rFont val="Times New Roman"/>
        <family val="1"/>
        <charset val="204"/>
      </rPr>
      <t xml:space="preserve"> 16</t>
    </r>
    <r>
      <rPr>
        <sz val="10"/>
        <color theme="1"/>
        <rFont val="Times New Roman"/>
        <family val="1"/>
        <charset val="204"/>
      </rPr>
      <t>"</t>
    </r>
  </si>
  <si>
    <t>августа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</si>
</sst>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0" fillId="2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/>
    <xf numFmtId="4" fontId="0" fillId="2" borderId="0" xfId="0" applyNumberFormat="1" applyFont="1" applyFill="1"/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4" fontId="9" fillId="2" borderId="0" xfId="0" applyNumberFormat="1" applyFont="1" applyFill="1" applyBorder="1" applyAlignment="1" applyProtection="1">
      <alignment horizontal="right" vertical="center" wrapText="1"/>
    </xf>
    <xf numFmtId="4" fontId="10" fillId="2" borderId="0" xfId="0" applyNumberFormat="1" applyFont="1" applyFill="1" applyBorder="1" applyAlignment="1" applyProtection="1">
      <alignment horizontal="center" wrapText="1"/>
    </xf>
    <xf numFmtId="4" fontId="11" fillId="2" borderId="0" xfId="0" applyNumberFormat="1" applyFont="1" applyFill="1" applyBorder="1" applyAlignment="1">
      <alignment horizontal="center"/>
    </xf>
    <xf numFmtId="4" fontId="11" fillId="2" borderId="0" xfId="0" applyNumberFormat="1" applyFont="1" applyFill="1" applyAlignment="1">
      <alignment horizontal="center"/>
    </xf>
    <xf numFmtId="0" fontId="0" fillId="2" borderId="0" xfId="0" applyFont="1" applyFill="1" applyBorder="1"/>
    <xf numFmtId="0" fontId="0" fillId="0" borderId="0" xfId="0" applyFont="1" applyFill="1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/>
    </xf>
    <xf numFmtId="2" fontId="0" fillId="0" borderId="0" xfId="0" applyNumberFormat="1" applyFont="1"/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0" fillId="0" borderId="0" xfId="0" applyNumberFormat="1" applyFont="1"/>
    <xf numFmtId="0" fontId="1" fillId="0" borderId="1" xfId="0" applyFont="1" applyBorder="1" applyAlignment="1">
      <alignment horizontal="left" vertical="center" wrapText="1" indent="4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2" xfId="0" applyFont="1" applyBorder="1" applyAlignment="1">
      <alignment vertical="center"/>
    </xf>
    <xf numFmtId="0" fontId="14" fillId="0" borderId="2" xfId="0" applyFont="1" applyBorder="1"/>
    <xf numFmtId="0" fontId="14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9" fillId="3" borderId="0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0" xfId="0" applyNumberFormat="1" applyFont="1" applyFill="1"/>
    <xf numFmtId="4" fontId="1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 indent="4"/>
    </xf>
    <xf numFmtId="0" fontId="1" fillId="2" borderId="6" xfId="0" applyFont="1" applyFill="1" applyBorder="1" applyAlignment="1">
      <alignment horizontal="left" vertical="center" wrapText="1" indent="4"/>
    </xf>
    <xf numFmtId="0" fontId="1" fillId="2" borderId="1" xfId="0" applyFont="1" applyFill="1" applyBorder="1" applyAlignment="1">
      <alignment horizontal="left" vertical="center" wrapText="1" indent="4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left" vertical="center" wrapText="1" indent="3"/>
    </xf>
    <xf numFmtId="0" fontId="1" fillId="2" borderId="6" xfId="0" applyFont="1" applyFill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indent="3"/>
    </xf>
    <xf numFmtId="0" fontId="1" fillId="2" borderId="1" xfId="0" applyFont="1" applyFill="1" applyBorder="1" applyAlignment="1">
      <alignment horizontal="left" vertical="center" indent="2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topLeftCell="A89" zoomScale="115" zoomScaleNormal="115" workbookViewId="0">
      <selection activeCell="B133" sqref="B133"/>
    </sheetView>
  </sheetViews>
  <sheetFormatPr defaultRowHeight="15" x14ac:dyDescent="0.25"/>
  <cols>
    <col min="1" max="1" width="12.140625" style="3" customWidth="1"/>
    <col min="2" max="2" width="41.7109375" style="3" customWidth="1"/>
    <col min="3" max="3" width="9.85546875" style="3" bestFit="1" customWidth="1"/>
    <col min="4" max="4" width="12.7109375" style="3" customWidth="1"/>
    <col min="5" max="5" width="13.85546875" style="33" customWidth="1"/>
    <col min="6" max="6" width="13.28515625" style="33" customWidth="1"/>
    <col min="7" max="7" width="16.5703125" style="33" customWidth="1"/>
    <col min="8" max="8" width="12.140625" style="3" customWidth="1"/>
    <col min="9" max="9" width="17.5703125" style="3" customWidth="1"/>
    <col min="10" max="10" width="16.42578125" style="3" customWidth="1"/>
    <col min="11" max="11" width="15.85546875" style="3" customWidth="1"/>
    <col min="12" max="16384" width="9.140625" style="3"/>
  </cols>
  <sheetData>
    <row r="1" spans="1:8" x14ac:dyDescent="0.25">
      <c r="A1" s="1"/>
      <c r="B1" s="1"/>
      <c r="C1" s="1"/>
      <c r="D1" s="1"/>
      <c r="E1" s="2"/>
      <c r="F1" s="99" t="s">
        <v>0</v>
      </c>
      <c r="G1" s="99"/>
      <c r="H1" s="99"/>
    </row>
    <row r="2" spans="1:8" x14ac:dyDescent="0.25">
      <c r="A2" s="1"/>
      <c r="B2" s="1"/>
      <c r="C2" s="1"/>
      <c r="D2" s="1"/>
      <c r="E2" s="2"/>
      <c r="F2" s="98" t="s">
        <v>173</v>
      </c>
      <c r="G2" s="98"/>
      <c r="H2" s="98"/>
    </row>
    <row r="3" spans="1:8" x14ac:dyDescent="0.25">
      <c r="A3" s="1"/>
      <c r="B3" s="1"/>
      <c r="C3" s="1"/>
      <c r="D3" s="1"/>
      <c r="E3" s="2"/>
      <c r="F3" s="100" t="s">
        <v>1</v>
      </c>
      <c r="G3" s="100"/>
      <c r="H3" s="100"/>
    </row>
    <row r="4" spans="1:8" ht="25.5" customHeight="1" x14ac:dyDescent="0.25">
      <c r="A4" s="1"/>
      <c r="B4" s="1"/>
      <c r="C4" s="1"/>
      <c r="D4" s="1"/>
      <c r="E4" s="2"/>
      <c r="F4" s="101" t="s">
        <v>156</v>
      </c>
      <c r="G4" s="101"/>
      <c r="H4" s="101"/>
    </row>
    <row r="5" spans="1:8" x14ac:dyDescent="0.25">
      <c r="A5" s="1"/>
      <c r="B5" s="1"/>
      <c r="C5" s="1"/>
      <c r="D5" s="1"/>
      <c r="E5" s="2"/>
      <c r="F5" s="100" t="s">
        <v>3</v>
      </c>
      <c r="G5" s="100"/>
      <c r="H5" s="100"/>
    </row>
    <row r="6" spans="1:8" x14ac:dyDescent="0.25">
      <c r="A6" s="1"/>
      <c r="B6" s="1"/>
      <c r="C6" s="1"/>
      <c r="D6" s="1"/>
      <c r="E6" s="2"/>
      <c r="F6" s="4"/>
      <c r="G6" s="98" t="s">
        <v>172</v>
      </c>
      <c r="H6" s="98"/>
    </row>
    <row r="7" spans="1:8" x14ac:dyDescent="0.25">
      <c r="A7" s="1"/>
      <c r="B7" s="1"/>
      <c r="C7" s="1"/>
      <c r="D7" s="1"/>
      <c r="E7" s="2"/>
      <c r="F7" s="5" t="s">
        <v>4</v>
      </c>
      <c r="G7" s="100" t="s">
        <v>5</v>
      </c>
      <c r="H7" s="100"/>
    </row>
    <row r="8" spans="1:8" x14ac:dyDescent="0.25">
      <c r="A8" s="1"/>
      <c r="B8" s="1"/>
      <c r="C8" s="1"/>
      <c r="D8" s="1"/>
      <c r="E8" s="2"/>
      <c r="F8" s="4"/>
      <c r="G8" s="4"/>
      <c r="H8" s="6" t="s">
        <v>157</v>
      </c>
    </row>
    <row r="9" spans="1:8" x14ac:dyDescent="0.25">
      <c r="A9" s="1"/>
      <c r="B9" s="1"/>
      <c r="C9" s="1"/>
      <c r="D9" s="1"/>
      <c r="E9" s="2"/>
      <c r="F9" s="2"/>
      <c r="G9" s="2"/>
      <c r="H9" s="1"/>
    </row>
    <row r="10" spans="1:8" ht="15.75" x14ac:dyDescent="0.25">
      <c r="A10" s="102" t="s">
        <v>6</v>
      </c>
      <c r="B10" s="102"/>
      <c r="C10" s="102"/>
      <c r="D10" s="102"/>
      <c r="E10" s="102"/>
      <c r="F10" s="102"/>
      <c r="G10" s="102"/>
      <c r="H10" s="102"/>
    </row>
    <row r="11" spans="1:8" ht="15.75" x14ac:dyDescent="0.25">
      <c r="A11" s="102" t="s">
        <v>166</v>
      </c>
      <c r="B11" s="102"/>
      <c r="C11" s="102"/>
      <c r="D11" s="102"/>
      <c r="E11" s="102"/>
      <c r="F11" s="102"/>
      <c r="G11" s="103"/>
      <c r="H11" s="75" t="s">
        <v>7</v>
      </c>
    </row>
    <row r="12" spans="1:8" x14ac:dyDescent="0.25">
      <c r="A12" s="1"/>
      <c r="B12" s="1"/>
      <c r="C12" s="1"/>
      <c r="D12" s="1"/>
      <c r="E12" s="2"/>
      <c r="F12" s="2"/>
      <c r="G12" s="2"/>
      <c r="H12" s="75"/>
    </row>
    <row r="13" spans="1:8" x14ac:dyDescent="0.25">
      <c r="A13" s="1"/>
      <c r="B13" s="7" t="s">
        <v>174</v>
      </c>
      <c r="C13" s="96" t="s">
        <v>175</v>
      </c>
      <c r="D13" s="96"/>
      <c r="E13" s="8" t="s">
        <v>167</v>
      </c>
      <c r="F13" s="2"/>
      <c r="G13" s="9" t="s">
        <v>8</v>
      </c>
      <c r="H13" s="10">
        <v>45520</v>
      </c>
    </row>
    <row r="14" spans="1:8" ht="30" customHeight="1" x14ac:dyDescent="0.25">
      <c r="A14" s="97" t="s">
        <v>145</v>
      </c>
      <c r="B14" s="104" t="s">
        <v>2</v>
      </c>
      <c r="C14" s="104"/>
      <c r="D14" s="104"/>
      <c r="E14" s="104"/>
      <c r="F14" s="104"/>
      <c r="G14" s="9" t="s">
        <v>9</v>
      </c>
      <c r="H14" s="11"/>
    </row>
    <row r="15" spans="1:8" ht="39" customHeight="1" x14ac:dyDescent="0.25">
      <c r="A15" s="97"/>
      <c r="B15" s="104"/>
      <c r="C15" s="104"/>
      <c r="D15" s="104"/>
      <c r="E15" s="104"/>
      <c r="F15" s="104"/>
      <c r="G15" s="9" t="s">
        <v>10</v>
      </c>
      <c r="H15" s="11"/>
    </row>
    <row r="16" spans="1:8" ht="17.25" customHeight="1" x14ac:dyDescent="0.25">
      <c r="A16" s="1"/>
      <c r="B16" s="1"/>
      <c r="C16" s="1"/>
      <c r="D16" s="1"/>
      <c r="E16" s="2"/>
      <c r="F16" s="2"/>
      <c r="G16" s="9" t="s">
        <v>9</v>
      </c>
      <c r="H16" s="11"/>
    </row>
    <row r="17" spans="1:9" ht="22.5" customHeight="1" x14ac:dyDescent="0.25">
      <c r="A17" s="99" t="s">
        <v>12</v>
      </c>
      <c r="B17" s="104" t="s">
        <v>144</v>
      </c>
      <c r="C17" s="104"/>
      <c r="D17" s="104"/>
      <c r="E17" s="104"/>
      <c r="F17" s="104"/>
      <c r="G17" s="9" t="s">
        <v>11</v>
      </c>
      <c r="H17" s="11">
        <v>7302013369</v>
      </c>
    </row>
    <row r="18" spans="1:9" x14ac:dyDescent="0.25">
      <c r="A18" s="99"/>
      <c r="B18" s="104"/>
      <c r="C18" s="104"/>
      <c r="D18" s="104"/>
      <c r="E18" s="104"/>
      <c r="F18" s="104"/>
      <c r="G18" s="9" t="s">
        <v>13</v>
      </c>
      <c r="H18" s="11" t="s">
        <v>162</v>
      </c>
    </row>
    <row r="19" spans="1:9" x14ac:dyDescent="0.25">
      <c r="A19" s="12" t="s">
        <v>14</v>
      </c>
      <c r="B19" s="1"/>
      <c r="C19" s="1"/>
      <c r="D19" s="1"/>
      <c r="E19" s="2"/>
      <c r="F19" s="2"/>
      <c r="G19" s="9" t="s">
        <v>15</v>
      </c>
      <c r="H19" s="11">
        <v>383</v>
      </c>
    </row>
    <row r="20" spans="1:9" x14ac:dyDescent="0.25">
      <c r="A20" s="105" t="s">
        <v>16</v>
      </c>
      <c r="B20" s="105"/>
      <c r="C20" s="105"/>
      <c r="D20" s="105"/>
      <c r="E20" s="105"/>
      <c r="F20" s="105"/>
      <c r="G20" s="105"/>
      <c r="H20" s="105"/>
    </row>
    <row r="21" spans="1:9" x14ac:dyDescent="0.25">
      <c r="A21" s="1"/>
      <c r="B21" s="1"/>
      <c r="C21" s="1"/>
      <c r="D21" s="1"/>
      <c r="E21" s="2"/>
      <c r="F21" s="2"/>
      <c r="G21" s="2"/>
      <c r="H21" s="1"/>
    </row>
    <row r="22" spans="1:9" ht="16.5" customHeight="1" x14ac:dyDescent="0.25">
      <c r="A22" s="75" t="s">
        <v>17</v>
      </c>
      <c r="B22" s="75"/>
      <c r="C22" s="91" t="s">
        <v>18</v>
      </c>
      <c r="D22" s="91" t="s">
        <v>163</v>
      </c>
      <c r="E22" s="75" t="s">
        <v>19</v>
      </c>
      <c r="F22" s="75"/>
      <c r="G22" s="75"/>
      <c r="H22" s="75"/>
    </row>
    <row r="23" spans="1:9" x14ac:dyDescent="0.25">
      <c r="A23" s="75"/>
      <c r="B23" s="75"/>
      <c r="C23" s="91"/>
      <c r="D23" s="91"/>
      <c r="E23" s="13" t="s">
        <v>160</v>
      </c>
      <c r="F23" s="13" t="s">
        <v>161</v>
      </c>
      <c r="G23" s="13" t="s">
        <v>165</v>
      </c>
      <c r="H23" s="91" t="s">
        <v>20</v>
      </c>
    </row>
    <row r="24" spans="1:9" ht="39.75" customHeight="1" x14ac:dyDescent="0.25">
      <c r="A24" s="75"/>
      <c r="B24" s="75"/>
      <c r="C24" s="91"/>
      <c r="D24" s="91"/>
      <c r="E24" s="14" t="s">
        <v>21</v>
      </c>
      <c r="F24" s="14" t="s">
        <v>22</v>
      </c>
      <c r="G24" s="14" t="s">
        <v>23</v>
      </c>
      <c r="H24" s="91"/>
      <c r="I24" s="23">
        <f>E26+E28-E53</f>
        <v>0</v>
      </c>
    </row>
    <row r="25" spans="1:9" ht="12" customHeight="1" x14ac:dyDescent="0.25">
      <c r="A25" s="75">
        <v>1</v>
      </c>
      <c r="B25" s="75"/>
      <c r="C25" s="11">
        <v>2</v>
      </c>
      <c r="D25" s="11">
        <v>3</v>
      </c>
      <c r="E25" s="13">
        <v>4</v>
      </c>
      <c r="F25" s="13">
        <v>5</v>
      </c>
      <c r="G25" s="13">
        <v>6</v>
      </c>
      <c r="H25" s="11">
        <v>7</v>
      </c>
    </row>
    <row r="26" spans="1:9" x14ac:dyDescent="0.25">
      <c r="A26" s="106" t="s">
        <v>24</v>
      </c>
      <c r="B26" s="106"/>
      <c r="C26" s="15" t="s">
        <v>82</v>
      </c>
      <c r="D26" s="11" t="s">
        <v>25</v>
      </c>
      <c r="E26" s="16">
        <v>582277.42000000004</v>
      </c>
      <c r="F26" s="16">
        <v>0</v>
      </c>
      <c r="G26" s="16">
        <v>0</v>
      </c>
      <c r="H26" s="11" t="s">
        <v>25</v>
      </c>
    </row>
    <row r="27" spans="1:9" x14ac:dyDescent="0.25">
      <c r="A27" s="106" t="s">
        <v>26</v>
      </c>
      <c r="B27" s="106"/>
      <c r="C27" s="15" t="s">
        <v>83</v>
      </c>
      <c r="D27" s="11" t="s">
        <v>25</v>
      </c>
      <c r="E27" s="16">
        <v>0</v>
      </c>
      <c r="F27" s="16">
        <v>0</v>
      </c>
      <c r="G27" s="16">
        <v>0</v>
      </c>
      <c r="H27" s="11" t="s">
        <v>25</v>
      </c>
    </row>
    <row r="28" spans="1:9" x14ac:dyDescent="0.25">
      <c r="A28" s="79" t="s">
        <v>27</v>
      </c>
      <c r="B28" s="79"/>
      <c r="C28" s="17">
        <v>1000</v>
      </c>
      <c r="D28" s="18"/>
      <c r="E28" s="19">
        <f>E33+E40+E47</f>
        <v>118242725.29000001</v>
      </c>
      <c r="F28" s="19">
        <v>121800632.14</v>
      </c>
      <c r="G28" s="19">
        <v>125429919.79000001</v>
      </c>
      <c r="H28" s="11" t="s">
        <v>25</v>
      </c>
    </row>
    <row r="29" spans="1:9" x14ac:dyDescent="0.25">
      <c r="A29" s="88" t="s">
        <v>28</v>
      </c>
      <c r="B29" s="88"/>
      <c r="C29" s="75">
        <v>1100</v>
      </c>
      <c r="D29" s="75">
        <v>120</v>
      </c>
      <c r="E29" s="78">
        <f>E31</f>
        <v>0</v>
      </c>
      <c r="F29" s="78">
        <f>F31</f>
        <v>0</v>
      </c>
      <c r="G29" s="78">
        <f>G31</f>
        <v>0</v>
      </c>
      <c r="H29" s="75" t="s">
        <v>25</v>
      </c>
      <c r="I29" s="23"/>
    </row>
    <row r="30" spans="1:9" ht="15" customHeight="1" x14ac:dyDescent="0.25">
      <c r="A30" s="88" t="s">
        <v>29</v>
      </c>
      <c r="B30" s="88"/>
      <c r="C30" s="75"/>
      <c r="D30" s="75"/>
      <c r="E30" s="78"/>
      <c r="F30" s="78"/>
      <c r="G30" s="78"/>
      <c r="H30" s="75"/>
    </row>
    <row r="31" spans="1:9" x14ac:dyDescent="0.25">
      <c r="A31" s="95" t="s">
        <v>28</v>
      </c>
      <c r="B31" s="95"/>
      <c r="C31" s="75">
        <v>1110</v>
      </c>
      <c r="D31" s="75">
        <v>121</v>
      </c>
      <c r="E31" s="78">
        <v>0</v>
      </c>
      <c r="F31" s="78">
        <v>0</v>
      </c>
      <c r="G31" s="78">
        <v>0</v>
      </c>
      <c r="H31" s="75" t="s">
        <v>25</v>
      </c>
    </row>
    <row r="32" spans="1:9" x14ac:dyDescent="0.25">
      <c r="A32" s="95" t="s">
        <v>30</v>
      </c>
      <c r="B32" s="95"/>
      <c r="C32" s="75"/>
      <c r="D32" s="75"/>
      <c r="E32" s="78"/>
      <c r="F32" s="78"/>
      <c r="G32" s="78"/>
      <c r="H32" s="75"/>
    </row>
    <row r="33" spans="1:11" ht="25.5" customHeight="1" x14ac:dyDescent="0.25">
      <c r="A33" s="88" t="s">
        <v>31</v>
      </c>
      <c r="B33" s="88"/>
      <c r="C33" s="11">
        <v>1200</v>
      </c>
      <c r="D33" s="11">
        <v>130</v>
      </c>
      <c r="E33" s="20">
        <f>E34+E37</f>
        <v>99733248.24000001</v>
      </c>
      <c r="F33" s="20">
        <f>F34+F37</f>
        <v>95773464.969999999</v>
      </c>
      <c r="G33" s="20">
        <f>G34+G37</f>
        <v>100612712.2</v>
      </c>
      <c r="H33" s="11" t="s">
        <v>25</v>
      </c>
      <c r="I33" s="23"/>
    </row>
    <row r="34" spans="1:11" x14ac:dyDescent="0.25">
      <c r="A34" s="80" t="s">
        <v>28</v>
      </c>
      <c r="B34" s="80"/>
      <c r="C34" s="75">
        <v>1210</v>
      </c>
      <c r="D34" s="75">
        <v>130</v>
      </c>
      <c r="E34" s="78">
        <v>96268562.310000002</v>
      </c>
      <c r="F34" s="78">
        <v>92170191.599999994</v>
      </c>
      <c r="G34" s="78">
        <v>96865307.900000006</v>
      </c>
      <c r="H34" s="75" t="s">
        <v>25</v>
      </c>
      <c r="K34" s="23"/>
    </row>
    <row r="35" spans="1:11" ht="52.5" customHeight="1" x14ac:dyDescent="0.25">
      <c r="A35" s="80" t="s">
        <v>32</v>
      </c>
      <c r="B35" s="80"/>
      <c r="C35" s="75"/>
      <c r="D35" s="75"/>
      <c r="E35" s="78"/>
      <c r="F35" s="78"/>
      <c r="G35" s="78"/>
      <c r="H35" s="75"/>
      <c r="I35" s="3">
        <v>4</v>
      </c>
      <c r="J35" s="23"/>
      <c r="K35" s="23"/>
    </row>
    <row r="36" spans="1:11" ht="37.5" customHeight="1" x14ac:dyDescent="0.25">
      <c r="A36" s="80" t="s">
        <v>33</v>
      </c>
      <c r="B36" s="80"/>
      <c r="C36" s="11">
        <v>1220</v>
      </c>
      <c r="D36" s="11">
        <v>130</v>
      </c>
      <c r="E36" s="13" t="s">
        <v>25</v>
      </c>
      <c r="F36" s="13" t="s">
        <v>25</v>
      </c>
      <c r="G36" s="13" t="s">
        <v>25</v>
      </c>
      <c r="H36" s="11" t="s">
        <v>25</v>
      </c>
    </row>
    <row r="37" spans="1:11" x14ac:dyDescent="0.25">
      <c r="A37" s="80" t="s">
        <v>34</v>
      </c>
      <c r="B37" s="80"/>
      <c r="C37" s="11">
        <v>1230</v>
      </c>
      <c r="D37" s="65">
        <v>130</v>
      </c>
      <c r="E37" s="64">
        <v>3464685.93</v>
      </c>
      <c r="F37" s="16">
        <v>3603273.37</v>
      </c>
      <c r="G37" s="16">
        <v>3747404.3</v>
      </c>
      <c r="H37" s="11" t="s">
        <v>25</v>
      </c>
      <c r="I37" s="3">
        <v>2</v>
      </c>
    </row>
    <row r="38" spans="1:11" ht="23.25" customHeight="1" x14ac:dyDescent="0.25">
      <c r="A38" s="88" t="s">
        <v>35</v>
      </c>
      <c r="B38" s="88"/>
      <c r="C38" s="11">
        <v>1300</v>
      </c>
      <c r="D38" s="11">
        <v>140</v>
      </c>
      <c r="E38" s="21"/>
      <c r="F38" s="21"/>
      <c r="G38" s="21"/>
      <c r="H38" s="11" t="s">
        <v>25</v>
      </c>
    </row>
    <row r="39" spans="1:11" x14ac:dyDescent="0.25">
      <c r="A39" s="95" t="s">
        <v>28</v>
      </c>
      <c r="B39" s="95"/>
      <c r="C39" s="11">
        <v>1310</v>
      </c>
      <c r="D39" s="11">
        <v>140</v>
      </c>
      <c r="E39" s="21"/>
      <c r="F39" s="21"/>
      <c r="G39" s="21"/>
      <c r="H39" s="11" t="s">
        <v>25</v>
      </c>
    </row>
    <row r="40" spans="1:11" ht="13.5" customHeight="1" x14ac:dyDescent="0.25">
      <c r="A40" s="91" t="s">
        <v>36</v>
      </c>
      <c r="B40" s="91"/>
      <c r="C40" s="11">
        <v>1400</v>
      </c>
      <c r="D40" s="11">
        <v>150</v>
      </c>
      <c r="E40" s="20">
        <f>E42+E44</f>
        <v>18504423.449999999</v>
      </c>
      <c r="F40" s="20">
        <f>F42+F44</f>
        <v>26027167.170000002</v>
      </c>
      <c r="G40" s="20">
        <f>G42+G44</f>
        <v>24817207.59</v>
      </c>
      <c r="H40" s="11" t="s">
        <v>25</v>
      </c>
      <c r="I40" s="3">
        <v>5</v>
      </c>
    </row>
    <row r="41" spans="1:11" x14ac:dyDescent="0.25">
      <c r="A41" s="75" t="s">
        <v>28</v>
      </c>
      <c r="B41" s="75"/>
      <c r="C41" s="18"/>
      <c r="D41" s="18"/>
      <c r="E41" s="22"/>
      <c r="F41" s="22"/>
      <c r="G41" s="22"/>
      <c r="H41" s="11" t="s">
        <v>25</v>
      </c>
    </row>
    <row r="42" spans="1:11" x14ac:dyDescent="0.25">
      <c r="A42" s="94" t="s">
        <v>38</v>
      </c>
      <c r="B42" s="94"/>
      <c r="C42" s="11">
        <v>1410</v>
      </c>
      <c r="D42" s="11">
        <v>150</v>
      </c>
      <c r="E42" s="16">
        <v>18494423.449999999</v>
      </c>
      <c r="F42" s="16">
        <v>26027167.170000002</v>
      </c>
      <c r="G42" s="16">
        <v>24817207.59</v>
      </c>
      <c r="H42" s="11" t="s">
        <v>25</v>
      </c>
    </row>
    <row r="43" spans="1:11" x14ac:dyDescent="0.25">
      <c r="A43" s="80" t="s">
        <v>39</v>
      </c>
      <c r="B43" s="80"/>
      <c r="C43" s="11">
        <v>1420</v>
      </c>
      <c r="D43" s="11">
        <v>150</v>
      </c>
      <c r="E43" s="21"/>
      <c r="F43" s="21"/>
      <c r="G43" s="21"/>
      <c r="H43" s="11" t="s">
        <v>25</v>
      </c>
    </row>
    <row r="44" spans="1:11" x14ac:dyDescent="0.25">
      <c r="A44" s="87" t="s">
        <v>81</v>
      </c>
      <c r="B44" s="87"/>
      <c r="C44" s="11">
        <v>1430</v>
      </c>
      <c r="D44" s="11">
        <v>150</v>
      </c>
      <c r="E44" s="16">
        <v>10000</v>
      </c>
      <c r="F44" s="16"/>
      <c r="G44" s="16"/>
      <c r="H44" s="11" t="s">
        <v>25</v>
      </c>
      <c r="I44" s="68" t="s">
        <v>168</v>
      </c>
    </row>
    <row r="45" spans="1:11" x14ac:dyDescent="0.25">
      <c r="A45" s="88" t="s">
        <v>37</v>
      </c>
      <c r="B45" s="88"/>
      <c r="C45" s="11">
        <v>1500</v>
      </c>
      <c r="D45" s="11">
        <v>180</v>
      </c>
      <c r="E45" s="22"/>
      <c r="F45" s="22"/>
      <c r="G45" s="22"/>
      <c r="H45" s="11" t="s">
        <v>25</v>
      </c>
      <c r="I45" s="69">
        <f>E28-E53</f>
        <v>-582277.42000000179</v>
      </c>
      <c r="J45" s="23">
        <f>F28-F53</f>
        <v>0</v>
      </c>
      <c r="K45" s="23">
        <f>G28-G53</f>
        <v>0</v>
      </c>
    </row>
    <row r="46" spans="1:11" ht="12.75" customHeight="1" x14ac:dyDescent="0.25">
      <c r="A46" s="94" t="s">
        <v>28</v>
      </c>
      <c r="B46" s="94"/>
      <c r="C46" s="11">
        <v>1510</v>
      </c>
      <c r="D46" s="11">
        <v>180</v>
      </c>
      <c r="E46" s="22"/>
      <c r="F46" s="22"/>
      <c r="G46" s="22"/>
      <c r="H46" s="11" t="s">
        <v>25</v>
      </c>
      <c r="I46" s="23"/>
    </row>
    <row r="47" spans="1:11" x14ac:dyDescent="0.25">
      <c r="A47" s="88" t="s">
        <v>40</v>
      </c>
      <c r="B47" s="88"/>
      <c r="C47" s="11">
        <v>1900</v>
      </c>
      <c r="D47" s="63">
        <v>400</v>
      </c>
      <c r="E47" s="64">
        <f>E48</f>
        <v>5053.6000000000004</v>
      </c>
      <c r="F47" s="13" t="s">
        <v>25</v>
      </c>
      <c r="G47" s="13" t="s">
        <v>25</v>
      </c>
      <c r="H47" s="11" t="s">
        <v>25</v>
      </c>
    </row>
    <row r="48" spans="1:11" x14ac:dyDescent="0.25">
      <c r="A48" s="94" t="s">
        <v>28</v>
      </c>
      <c r="B48" s="94"/>
      <c r="C48" s="18"/>
      <c r="D48" s="63">
        <v>446</v>
      </c>
      <c r="E48" s="64">
        <v>5053.6000000000004</v>
      </c>
      <c r="F48" s="24"/>
      <c r="G48" s="24"/>
      <c r="H48" s="11" t="s">
        <v>25</v>
      </c>
      <c r="I48" s="23"/>
      <c r="J48" s="23"/>
      <c r="K48" s="23"/>
    </row>
    <row r="49" spans="1:11" x14ac:dyDescent="0.25">
      <c r="A49" s="88" t="s">
        <v>41</v>
      </c>
      <c r="B49" s="88"/>
      <c r="C49" s="11">
        <v>1980</v>
      </c>
      <c r="D49" s="11" t="s">
        <v>25</v>
      </c>
      <c r="E49" s="24"/>
      <c r="F49" s="24"/>
      <c r="G49" s="24"/>
      <c r="H49" s="11" t="s">
        <v>25</v>
      </c>
    </row>
    <row r="50" spans="1:11" x14ac:dyDescent="0.25">
      <c r="A50" s="80" t="s">
        <v>42</v>
      </c>
      <c r="B50" s="80"/>
      <c r="C50" s="75">
        <v>1981</v>
      </c>
      <c r="D50" s="75">
        <v>510</v>
      </c>
      <c r="E50" s="78">
        <v>0</v>
      </c>
      <c r="F50" s="78">
        <v>0</v>
      </c>
      <c r="G50" s="78">
        <v>0</v>
      </c>
      <c r="H50" s="75" t="s">
        <v>25</v>
      </c>
    </row>
    <row r="51" spans="1:11" ht="26.25" customHeight="1" x14ac:dyDescent="0.25">
      <c r="A51" s="80" t="s">
        <v>43</v>
      </c>
      <c r="B51" s="80"/>
      <c r="C51" s="75"/>
      <c r="D51" s="75"/>
      <c r="E51" s="78"/>
      <c r="F51" s="78"/>
      <c r="G51" s="78"/>
      <c r="H51" s="75"/>
    </row>
    <row r="52" spans="1:11" hidden="1" x14ac:dyDescent="0.25">
      <c r="A52" s="80"/>
      <c r="B52" s="80"/>
      <c r="C52" s="18"/>
      <c r="D52" s="18"/>
      <c r="E52" s="25"/>
      <c r="F52" s="25"/>
      <c r="G52" s="25"/>
      <c r="H52" s="18"/>
    </row>
    <row r="53" spans="1:11" x14ac:dyDescent="0.25">
      <c r="A53" s="79" t="s">
        <v>44</v>
      </c>
      <c r="B53" s="79"/>
      <c r="C53" s="17">
        <v>2000</v>
      </c>
      <c r="D53" s="17" t="s">
        <v>25</v>
      </c>
      <c r="E53" s="19">
        <f>E54+E70+E81+E94+E98</f>
        <v>118825002.71000001</v>
      </c>
      <c r="F53" s="19">
        <f>F54+F70+F81+F94+F98</f>
        <v>121800632.13999999</v>
      </c>
      <c r="G53" s="19">
        <f>G54+G70+G81+G94+G98</f>
        <v>125429919.78999999</v>
      </c>
      <c r="H53" s="11" t="s">
        <v>25</v>
      </c>
      <c r="I53" s="23"/>
    </row>
    <row r="54" spans="1:11" x14ac:dyDescent="0.25">
      <c r="A54" s="74" t="s">
        <v>28</v>
      </c>
      <c r="B54" s="74"/>
      <c r="C54" s="75">
        <v>2100</v>
      </c>
      <c r="D54" s="75" t="s">
        <v>25</v>
      </c>
      <c r="E54" s="93">
        <f>E56+E58+E60</f>
        <v>90010199.530000001</v>
      </c>
      <c r="F54" s="92">
        <f>F56+F58+F60</f>
        <v>92935263.689999998</v>
      </c>
      <c r="G54" s="92">
        <f>G56+G58+G60</f>
        <v>97406142.120000005</v>
      </c>
      <c r="H54" s="75" t="s">
        <v>25</v>
      </c>
    </row>
    <row r="55" spans="1:11" ht="19.5" customHeight="1" x14ac:dyDescent="0.25">
      <c r="A55" s="74" t="s">
        <v>45</v>
      </c>
      <c r="B55" s="74"/>
      <c r="C55" s="75"/>
      <c r="D55" s="75"/>
      <c r="E55" s="93"/>
      <c r="F55" s="92"/>
      <c r="G55" s="92"/>
      <c r="H55" s="75"/>
    </row>
    <row r="56" spans="1:11" x14ac:dyDescent="0.25">
      <c r="A56" s="80" t="s">
        <v>28</v>
      </c>
      <c r="B56" s="80"/>
      <c r="C56" s="75">
        <v>2110</v>
      </c>
      <c r="D56" s="75">
        <v>111</v>
      </c>
      <c r="E56" s="78">
        <v>68778749.129999995</v>
      </c>
      <c r="F56" s="78">
        <f>71107963.19+275289.6</f>
        <v>71383252.789999992</v>
      </c>
      <c r="G56" s="78">
        <f>74541817.59+275289.6</f>
        <v>74817107.189999998</v>
      </c>
      <c r="H56" s="75" t="s">
        <v>25</v>
      </c>
    </row>
    <row r="57" spans="1:11" ht="21.75" customHeight="1" x14ac:dyDescent="0.25">
      <c r="A57" s="80" t="s">
        <v>46</v>
      </c>
      <c r="B57" s="80"/>
      <c r="C57" s="75"/>
      <c r="D57" s="75"/>
      <c r="E57" s="78"/>
      <c r="F57" s="78"/>
      <c r="G57" s="78"/>
      <c r="H57" s="75"/>
      <c r="K57" s="23"/>
    </row>
    <row r="58" spans="1:11" ht="24.75" customHeight="1" x14ac:dyDescent="0.25">
      <c r="A58" s="80" t="s">
        <v>47</v>
      </c>
      <c r="B58" s="80"/>
      <c r="C58" s="11">
        <v>2120</v>
      </c>
      <c r="D58" s="11">
        <v>112</v>
      </c>
      <c r="E58" s="16">
        <v>83503.3</v>
      </c>
      <c r="F58" s="16"/>
      <c r="G58" s="16"/>
      <c r="H58" s="11" t="s">
        <v>25</v>
      </c>
      <c r="K58" s="23"/>
    </row>
    <row r="59" spans="1:11" ht="33" customHeight="1" x14ac:dyDescent="0.25">
      <c r="A59" s="80" t="s">
        <v>48</v>
      </c>
      <c r="B59" s="80"/>
      <c r="C59" s="11">
        <v>2130</v>
      </c>
      <c r="D59" s="11">
        <v>113</v>
      </c>
      <c r="E59" s="16"/>
      <c r="F59" s="16"/>
      <c r="G59" s="16"/>
      <c r="H59" s="11" t="s">
        <v>25</v>
      </c>
      <c r="K59" s="23"/>
    </row>
    <row r="60" spans="1:11" ht="41.25" customHeight="1" x14ac:dyDescent="0.25">
      <c r="A60" s="80" t="s">
        <v>49</v>
      </c>
      <c r="B60" s="80"/>
      <c r="C60" s="11">
        <v>2140</v>
      </c>
      <c r="D60" s="11">
        <v>119</v>
      </c>
      <c r="E60" s="20">
        <f>E61</f>
        <v>21147947.100000001</v>
      </c>
      <c r="F60" s="26">
        <f>F61</f>
        <v>21552010.900000002</v>
      </c>
      <c r="G60" s="20">
        <f>G61</f>
        <v>22589034.93</v>
      </c>
      <c r="H60" s="11" t="s">
        <v>25</v>
      </c>
      <c r="K60" s="23"/>
    </row>
    <row r="61" spans="1:11" x14ac:dyDescent="0.25">
      <c r="A61" s="86" t="s">
        <v>28</v>
      </c>
      <c r="B61" s="86"/>
      <c r="C61" s="75">
        <v>2141</v>
      </c>
      <c r="D61" s="75">
        <v>119</v>
      </c>
      <c r="E61" s="78">
        <v>21147947.100000001</v>
      </c>
      <c r="F61" s="78">
        <f>21468873.44+83137.46</f>
        <v>21552010.900000002</v>
      </c>
      <c r="G61" s="78">
        <f>22505897.47+83137.46</f>
        <v>22589034.93</v>
      </c>
      <c r="H61" s="75" t="s">
        <v>25</v>
      </c>
      <c r="K61" s="23"/>
    </row>
    <row r="62" spans="1:11" x14ac:dyDescent="0.25">
      <c r="A62" s="86" t="s">
        <v>50</v>
      </c>
      <c r="B62" s="86"/>
      <c r="C62" s="75"/>
      <c r="D62" s="75"/>
      <c r="E62" s="78"/>
      <c r="F62" s="78"/>
      <c r="G62" s="78"/>
      <c r="H62" s="75"/>
    </row>
    <row r="63" spans="1:11" x14ac:dyDescent="0.25">
      <c r="A63" s="86" t="s">
        <v>51</v>
      </c>
      <c r="B63" s="86"/>
      <c r="C63" s="11">
        <v>2142</v>
      </c>
      <c r="D63" s="11">
        <v>119</v>
      </c>
      <c r="E63" s="25"/>
      <c r="F63" s="25"/>
      <c r="G63" s="25"/>
      <c r="H63" s="11" t="s">
        <v>25</v>
      </c>
    </row>
    <row r="64" spans="1:11" ht="32.25" customHeight="1" x14ac:dyDescent="0.25">
      <c r="A64" s="80" t="s">
        <v>52</v>
      </c>
      <c r="B64" s="80"/>
      <c r="C64" s="11">
        <v>2150</v>
      </c>
      <c r="D64" s="11">
        <v>131</v>
      </c>
      <c r="E64" s="13" t="s">
        <v>25</v>
      </c>
      <c r="F64" s="13" t="s">
        <v>25</v>
      </c>
      <c r="G64" s="13" t="s">
        <v>25</v>
      </c>
      <c r="H64" s="11" t="s">
        <v>25</v>
      </c>
    </row>
    <row r="65" spans="1:11" ht="40.5" customHeight="1" x14ac:dyDescent="0.25">
      <c r="A65" s="80" t="s">
        <v>84</v>
      </c>
      <c r="B65" s="80"/>
      <c r="C65" s="11">
        <v>2160</v>
      </c>
      <c r="D65" s="11">
        <v>133</v>
      </c>
      <c r="E65" s="13" t="s">
        <v>25</v>
      </c>
      <c r="F65" s="13" t="s">
        <v>25</v>
      </c>
      <c r="G65" s="13" t="s">
        <v>25</v>
      </c>
      <c r="H65" s="11" t="s">
        <v>25</v>
      </c>
      <c r="I65" s="23"/>
      <c r="K65" s="23"/>
    </row>
    <row r="66" spans="1:11" ht="26.25" customHeight="1" x14ac:dyDescent="0.25">
      <c r="A66" s="80" t="s">
        <v>53</v>
      </c>
      <c r="B66" s="80"/>
      <c r="C66" s="11">
        <v>2170</v>
      </c>
      <c r="D66" s="11">
        <v>134</v>
      </c>
      <c r="E66" s="25"/>
      <c r="F66" s="25"/>
      <c r="G66" s="25"/>
      <c r="H66" s="11" t="s">
        <v>25</v>
      </c>
      <c r="I66" s="23"/>
      <c r="K66" s="23"/>
    </row>
    <row r="67" spans="1:11" ht="28.5" customHeight="1" x14ac:dyDescent="0.25">
      <c r="A67" s="91" t="s">
        <v>54</v>
      </c>
      <c r="B67" s="91"/>
      <c r="C67" s="11">
        <v>2180</v>
      </c>
      <c r="D67" s="11">
        <v>139</v>
      </c>
      <c r="E67" s="25"/>
      <c r="F67" s="25"/>
      <c r="G67" s="25"/>
      <c r="H67" s="11" t="s">
        <v>25</v>
      </c>
      <c r="I67" s="23"/>
      <c r="K67" s="23"/>
    </row>
    <row r="68" spans="1:11" x14ac:dyDescent="0.25">
      <c r="A68" s="86" t="s">
        <v>28</v>
      </c>
      <c r="B68" s="86"/>
      <c r="C68" s="75">
        <v>2181</v>
      </c>
      <c r="D68" s="75">
        <v>139</v>
      </c>
      <c r="E68" s="77"/>
      <c r="F68" s="77"/>
      <c r="G68" s="77"/>
      <c r="H68" s="75" t="s">
        <v>25</v>
      </c>
    </row>
    <row r="69" spans="1:11" x14ac:dyDescent="0.25">
      <c r="A69" s="86" t="s">
        <v>55</v>
      </c>
      <c r="B69" s="86"/>
      <c r="C69" s="75"/>
      <c r="D69" s="75"/>
      <c r="E69" s="77"/>
      <c r="F69" s="77"/>
      <c r="G69" s="77"/>
      <c r="H69" s="75"/>
    </row>
    <row r="70" spans="1:11" x14ac:dyDescent="0.25">
      <c r="A70" s="88" t="s">
        <v>56</v>
      </c>
      <c r="B70" s="88"/>
      <c r="C70" s="11">
        <v>2200</v>
      </c>
      <c r="D70" s="11">
        <v>300</v>
      </c>
      <c r="E70" s="20">
        <f>E78+E79+E80+E73+E72</f>
        <v>305402.15000000002</v>
      </c>
      <c r="F70" s="20">
        <f>F78+F79+F80+F73+F72</f>
        <v>316242.05</v>
      </c>
      <c r="G70" s="20">
        <f>G78+G79+G80+G73+G72</f>
        <v>253161.71</v>
      </c>
      <c r="H70" s="11" t="s">
        <v>25</v>
      </c>
    </row>
    <row r="71" spans="1:11" x14ac:dyDescent="0.25">
      <c r="A71" s="87" t="s">
        <v>91</v>
      </c>
      <c r="B71" s="87"/>
      <c r="C71" s="11"/>
      <c r="D71" s="11"/>
      <c r="E71" s="16"/>
      <c r="F71" s="16"/>
      <c r="G71" s="16"/>
      <c r="H71" s="11"/>
    </row>
    <row r="72" spans="1:11" ht="36.75" hidden="1" customHeight="1" x14ac:dyDescent="0.25">
      <c r="A72" s="87" t="s">
        <v>93</v>
      </c>
      <c r="B72" s="87"/>
      <c r="C72" s="11"/>
      <c r="D72" s="11">
        <v>310</v>
      </c>
      <c r="E72" s="16">
        <v>0</v>
      </c>
      <c r="F72" s="16"/>
      <c r="G72" s="16"/>
      <c r="H72" s="11"/>
    </row>
    <row r="73" spans="1:11" ht="15" customHeight="1" x14ac:dyDescent="0.25">
      <c r="A73" s="87" t="s">
        <v>92</v>
      </c>
      <c r="B73" s="87"/>
      <c r="C73" s="75">
        <v>2210</v>
      </c>
      <c r="D73" s="75">
        <v>320</v>
      </c>
      <c r="E73" s="92">
        <f>E75+E77</f>
        <v>184602.15</v>
      </c>
      <c r="F73" s="92">
        <f>F75+F77</f>
        <v>191986.24</v>
      </c>
      <c r="G73" s="92">
        <f>G75+G77</f>
        <v>199665.69</v>
      </c>
      <c r="H73" s="75" t="s">
        <v>25</v>
      </c>
    </row>
    <row r="74" spans="1:11" ht="16.5" customHeight="1" x14ac:dyDescent="0.25">
      <c r="A74" s="87"/>
      <c r="B74" s="87"/>
      <c r="C74" s="75"/>
      <c r="D74" s="75"/>
      <c r="E74" s="92"/>
      <c r="F74" s="92"/>
      <c r="G74" s="92"/>
      <c r="H74" s="75"/>
    </row>
    <row r="75" spans="1:11" x14ac:dyDescent="0.25">
      <c r="A75" s="80" t="s">
        <v>28</v>
      </c>
      <c r="B75" s="80"/>
      <c r="C75" s="75">
        <v>2211</v>
      </c>
      <c r="D75" s="75">
        <v>321</v>
      </c>
      <c r="E75" s="78">
        <v>184602.15</v>
      </c>
      <c r="F75" s="78">
        <v>191986.24</v>
      </c>
      <c r="G75" s="78">
        <v>199665.69</v>
      </c>
      <c r="H75" s="75" t="s">
        <v>25</v>
      </c>
    </row>
    <row r="76" spans="1:11" ht="27.75" customHeight="1" x14ac:dyDescent="0.25">
      <c r="A76" s="80" t="s">
        <v>57</v>
      </c>
      <c r="B76" s="80"/>
      <c r="C76" s="75"/>
      <c r="D76" s="75"/>
      <c r="E76" s="78"/>
      <c r="F76" s="78"/>
      <c r="G76" s="78"/>
      <c r="H76" s="75"/>
    </row>
    <row r="77" spans="1:11" ht="27.75" customHeight="1" x14ac:dyDescent="0.25">
      <c r="A77" s="89" t="s">
        <v>158</v>
      </c>
      <c r="B77" s="90"/>
      <c r="C77" s="11">
        <v>2212</v>
      </c>
      <c r="D77" s="11">
        <v>323</v>
      </c>
      <c r="E77" s="16">
        <v>0</v>
      </c>
      <c r="F77" s="16"/>
      <c r="G77" s="16"/>
      <c r="H77" s="11" t="s">
        <v>25</v>
      </c>
    </row>
    <row r="78" spans="1:11" ht="43.5" customHeight="1" x14ac:dyDescent="0.25">
      <c r="A78" s="80" t="s">
        <v>58</v>
      </c>
      <c r="B78" s="80"/>
      <c r="C78" s="11">
        <v>2220</v>
      </c>
      <c r="D78" s="11">
        <v>340</v>
      </c>
      <c r="E78" s="16">
        <v>120800</v>
      </c>
      <c r="F78" s="16">
        <v>124255.81</v>
      </c>
      <c r="G78" s="16">
        <v>53496.02</v>
      </c>
      <c r="H78" s="11" t="s">
        <v>25</v>
      </c>
    </row>
    <row r="79" spans="1:11" ht="56.25" customHeight="1" x14ac:dyDescent="0.25">
      <c r="A79" s="80" t="s">
        <v>59</v>
      </c>
      <c r="B79" s="80"/>
      <c r="C79" s="11">
        <v>2230</v>
      </c>
      <c r="D79" s="11">
        <v>350</v>
      </c>
      <c r="E79" s="27"/>
      <c r="F79" s="27"/>
      <c r="G79" s="27"/>
      <c r="H79" s="11" t="s">
        <v>25</v>
      </c>
    </row>
    <row r="80" spans="1:11" ht="17.100000000000001" customHeight="1" x14ac:dyDescent="0.25">
      <c r="A80" s="80" t="s">
        <v>85</v>
      </c>
      <c r="B80" s="80"/>
      <c r="C80" s="11">
        <v>2240</v>
      </c>
      <c r="D80" s="11">
        <v>360</v>
      </c>
      <c r="E80" s="16">
        <v>0</v>
      </c>
      <c r="F80" s="25"/>
      <c r="G80" s="25"/>
      <c r="H80" s="11" t="s">
        <v>25</v>
      </c>
    </row>
    <row r="81" spans="1:8" ht="17.100000000000001" customHeight="1" x14ac:dyDescent="0.25">
      <c r="A81" s="88" t="s">
        <v>60</v>
      </c>
      <c r="B81" s="88"/>
      <c r="C81" s="11">
        <v>2300</v>
      </c>
      <c r="D81" s="11">
        <v>850</v>
      </c>
      <c r="E81" s="20">
        <f>E82+E84+E85</f>
        <v>251359.52</v>
      </c>
      <c r="F81" s="20">
        <f>F82+F84+F85</f>
        <v>75824.61</v>
      </c>
      <c r="G81" s="20">
        <f>G82+G84+G85</f>
        <v>88830.58</v>
      </c>
      <c r="H81" s="11" t="s">
        <v>25</v>
      </c>
    </row>
    <row r="82" spans="1:8" ht="17.100000000000001" customHeight="1" x14ac:dyDescent="0.25">
      <c r="A82" s="80" t="s">
        <v>42</v>
      </c>
      <c r="B82" s="80"/>
      <c r="C82" s="75">
        <v>2310</v>
      </c>
      <c r="D82" s="75">
        <v>851</v>
      </c>
      <c r="E82" s="78">
        <v>248706.78</v>
      </c>
      <c r="F82" s="78">
        <v>0</v>
      </c>
      <c r="G82" s="78">
        <v>0</v>
      </c>
      <c r="H82" s="75" t="s">
        <v>25</v>
      </c>
    </row>
    <row r="83" spans="1:8" ht="17.100000000000001" customHeight="1" x14ac:dyDescent="0.25">
      <c r="A83" s="80" t="s">
        <v>61</v>
      </c>
      <c r="B83" s="80"/>
      <c r="C83" s="75"/>
      <c r="D83" s="75"/>
      <c r="E83" s="78"/>
      <c r="F83" s="78"/>
      <c r="G83" s="78"/>
      <c r="H83" s="75"/>
    </row>
    <row r="84" spans="1:8" ht="44.25" customHeight="1" x14ac:dyDescent="0.25">
      <c r="A84" s="80" t="s">
        <v>62</v>
      </c>
      <c r="B84" s="80"/>
      <c r="C84" s="11">
        <v>2320</v>
      </c>
      <c r="D84" s="11">
        <v>852</v>
      </c>
      <c r="E84" s="16">
        <v>0</v>
      </c>
      <c r="F84" s="16"/>
      <c r="G84" s="16"/>
      <c r="H84" s="11" t="s">
        <v>25</v>
      </c>
    </row>
    <row r="85" spans="1:8" ht="29.25" customHeight="1" x14ac:dyDescent="0.25">
      <c r="A85" s="80" t="s">
        <v>63</v>
      </c>
      <c r="B85" s="80"/>
      <c r="C85" s="11">
        <v>2330</v>
      </c>
      <c r="D85" s="11">
        <v>853</v>
      </c>
      <c r="E85" s="16">
        <v>2652.74</v>
      </c>
      <c r="F85" s="16">
        <v>75824.61</v>
      </c>
      <c r="G85" s="16">
        <v>88830.58</v>
      </c>
      <c r="H85" s="11" t="s">
        <v>25</v>
      </c>
    </row>
    <row r="86" spans="1:8" ht="29.25" customHeight="1" x14ac:dyDescent="0.25">
      <c r="A86" s="88" t="s">
        <v>64</v>
      </c>
      <c r="B86" s="88"/>
      <c r="C86" s="11">
        <v>2400</v>
      </c>
      <c r="D86" s="11" t="s">
        <v>25</v>
      </c>
      <c r="E86" s="25"/>
      <c r="F86" s="25"/>
      <c r="G86" s="25"/>
      <c r="H86" s="11" t="s">
        <v>25</v>
      </c>
    </row>
    <row r="87" spans="1:8" x14ac:dyDescent="0.25">
      <c r="A87" s="80" t="s">
        <v>42</v>
      </c>
      <c r="B87" s="80"/>
      <c r="C87" s="75">
        <v>2410</v>
      </c>
      <c r="D87" s="75">
        <v>613</v>
      </c>
      <c r="E87" s="77"/>
      <c r="F87" s="77"/>
      <c r="G87" s="77"/>
      <c r="H87" s="75" t="s">
        <v>25</v>
      </c>
    </row>
    <row r="88" spans="1:8" ht="17.25" customHeight="1" x14ac:dyDescent="0.25">
      <c r="A88" s="80" t="s">
        <v>86</v>
      </c>
      <c r="B88" s="80"/>
      <c r="C88" s="75"/>
      <c r="D88" s="75"/>
      <c r="E88" s="77"/>
      <c r="F88" s="77"/>
      <c r="G88" s="77"/>
      <c r="H88" s="75"/>
    </row>
    <row r="89" spans="1:8" x14ac:dyDescent="0.25">
      <c r="A89" s="80" t="s">
        <v>159</v>
      </c>
      <c r="B89" s="80"/>
      <c r="C89" s="11">
        <v>2420</v>
      </c>
      <c r="D89" s="11">
        <v>623</v>
      </c>
      <c r="E89" s="25"/>
      <c r="F89" s="25"/>
      <c r="G89" s="25"/>
      <c r="H89" s="11" t="s">
        <v>25</v>
      </c>
    </row>
    <row r="90" spans="1:8" ht="41.25" customHeight="1" x14ac:dyDescent="0.25">
      <c r="A90" s="80" t="s">
        <v>87</v>
      </c>
      <c r="B90" s="80"/>
      <c r="C90" s="11">
        <v>2430</v>
      </c>
      <c r="D90" s="11">
        <v>634</v>
      </c>
      <c r="E90" s="25"/>
      <c r="F90" s="25"/>
      <c r="G90" s="25"/>
      <c r="H90" s="11" t="s">
        <v>25</v>
      </c>
    </row>
    <row r="91" spans="1:8" ht="25.5" customHeight="1" x14ac:dyDescent="0.25">
      <c r="A91" s="87" t="s">
        <v>88</v>
      </c>
      <c r="B91" s="87"/>
      <c r="C91" s="11">
        <v>2440</v>
      </c>
      <c r="D91" s="11">
        <v>810</v>
      </c>
      <c r="E91" s="25"/>
      <c r="F91" s="25"/>
      <c r="G91" s="25"/>
      <c r="H91" s="11" t="s">
        <v>25</v>
      </c>
    </row>
    <row r="92" spans="1:8" ht="16.5" customHeight="1" x14ac:dyDescent="0.25">
      <c r="A92" s="87" t="s">
        <v>89</v>
      </c>
      <c r="B92" s="87"/>
      <c r="C92" s="11">
        <v>2450</v>
      </c>
      <c r="D92" s="11">
        <v>862</v>
      </c>
      <c r="E92" s="25"/>
      <c r="F92" s="25"/>
      <c r="G92" s="25"/>
      <c r="H92" s="11" t="s">
        <v>25</v>
      </c>
    </row>
    <row r="93" spans="1:8" ht="41.25" customHeight="1" x14ac:dyDescent="0.25">
      <c r="A93" s="87" t="s">
        <v>90</v>
      </c>
      <c r="B93" s="87"/>
      <c r="C93" s="11">
        <v>2460</v>
      </c>
      <c r="D93" s="11">
        <v>863</v>
      </c>
      <c r="E93" s="25"/>
      <c r="F93" s="25"/>
      <c r="G93" s="25"/>
      <c r="H93" s="11" t="s">
        <v>25</v>
      </c>
    </row>
    <row r="94" spans="1:8" ht="17.25" customHeight="1" x14ac:dyDescent="0.25">
      <c r="A94" s="88" t="s">
        <v>65</v>
      </c>
      <c r="B94" s="88"/>
      <c r="C94" s="11">
        <v>2500</v>
      </c>
      <c r="D94" s="11" t="s">
        <v>25</v>
      </c>
      <c r="E94" s="20">
        <f>E95+E96</f>
        <v>0</v>
      </c>
      <c r="F94" s="20">
        <f>F95+F96</f>
        <v>0</v>
      </c>
      <c r="G94" s="20">
        <f>G95+G96</f>
        <v>0</v>
      </c>
      <c r="H94" s="11" t="s">
        <v>25</v>
      </c>
    </row>
    <row r="95" spans="1:8" ht="44.25" customHeight="1" x14ac:dyDescent="0.25">
      <c r="A95" s="80" t="s">
        <v>66</v>
      </c>
      <c r="B95" s="80"/>
      <c r="C95" s="11">
        <v>2520</v>
      </c>
      <c r="D95" s="11">
        <v>831</v>
      </c>
      <c r="E95" s="16">
        <v>0</v>
      </c>
      <c r="F95" s="16">
        <v>0</v>
      </c>
      <c r="G95" s="16">
        <v>0</v>
      </c>
      <c r="H95" s="11" t="s">
        <v>25</v>
      </c>
    </row>
    <row r="96" spans="1:8" ht="29.25" customHeight="1" x14ac:dyDescent="0.25">
      <c r="A96" s="80" t="s">
        <v>65</v>
      </c>
      <c r="B96" s="80"/>
      <c r="C96" s="11">
        <v>2530</v>
      </c>
      <c r="D96" s="11">
        <v>244</v>
      </c>
      <c r="E96" s="70"/>
      <c r="F96" s="16"/>
      <c r="G96" s="16"/>
      <c r="H96" s="11" t="s">
        <v>25</v>
      </c>
    </row>
    <row r="97" spans="1:11" ht="15" customHeight="1" x14ac:dyDescent="0.25">
      <c r="A97" s="80" t="s">
        <v>94</v>
      </c>
      <c r="B97" s="80"/>
      <c r="C97" s="11">
        <v>2540</v>
      </c>
      <c r="D97" s="11">
        <v>247</v>
      </c>
      <c r="E97" s="70"/>
      <c r="F97" s="16"/>
      <c r="G97" s="16"/>
      <c r="H97" s="11"/>
      <c r="I97" s="66">
        <f>E98-I98</f>
        <v>0</v>
      </c>
      <c r="J97" s="28">
        <f t="shared" ref="J97:K97" si="0">F98-J98</f>
        <v>0</v>
      </c>
      <c r="K97" s="28">
        <f t="shared" si="0"/>
        <v>0</v>
      </c>
    </row>
    <row r="98" spans="1:11" ht="19.5" customHeight="1" x14ac:dyDescent="0.25">
      <c r="A98" s="88" t="s">
        <v>67</v>
      </c>
      <c r="B98" s="88"/>
      <c r="C98" s="11">
        <v>2600</v>
      </c>
      <c r="D98" s="11" t="s">
        <v>25</v>
      </c>
      <c r="E98" s="71">
        <f>E101+E103+E108+E109</f>
        <v>28258041.509999998</v>
      </c>
      <c r="F98" s="20">
        <f>F101+F103+F108+F109</f>
        <v>28473301.789999999</v>
      </c>
      <c r="G98" s="20">
        <f>G101+G103+G108+G109</f>
        <v>27681785.380000003</v>
      </c>
      <c r="H98" s="11" t="s">
        <v>25</v>
      </c>
      <c r="I98" s="29">
        <f>лист2!F6</f>
        <v>28258041.509999998</v>
      </c>
      <c r="J98" s="30">
        <f>лист2!G6</f>
        <v>28473301.790000003</v>
      </c>
      <c r="K98" s="31">
        <f>лист2!H6</f>
        <v>27681785.379999995</v>
      </c>
    </row>
    <row r="99" spans="1:11" x14ac:dyDescent="0.25">
      <c r="A99" s="80" t="s">
        <v>28</v>
      </c>
      <c r="B99" s="80"/>
      <c r="C99" s="75">
        <v>2610</v>
      </c>
      <c r="D99" s="75">
        <v>241</v>
      </c>
      <c r="E99" s="81"/>
      <c r="F99" s="83"/>
      <c r="G99" s="83"/>
      <c r="H99" s="75" t="s">
        <v>25</v>
      </c>
      <c r="I99" s="32"/>
      <c r="J99" s="32"/>
    </row>
    <row r="100" spans="1:11" ht="26.25" customHeight="1" x14ac:dyDescent="0.25">
      <c r="A100" s="80" t="s">
        <v>68</v>
      </c>
      <c r="B100" s="80"/>
      <c r="C100" s="75"/>
      <c r="D100" s="75"/>
      <c r="E100" s="82"/>
      <c r="F100" s="83"/>
      <c r="G100" s="83"/>
      <c r="H100" s="75"/>
      <c r="I100" s="28"/>
      <c r="J100" s="32"/>
    </row>
    <row r="101" spans="1:11" ht="31.5" customHeight="1" x14ac:dyDescent="0.25">
      <c r="A101" s="80" t="s">
        <v>69</v>
      </c>
      <c r="B101" s="80"/>
      <c r="C101" s="11">
        <v>2620</v>
      </c>
      <c r="D101" s="11">
        <v>242</v>
      </c>
      <c r="E101" s="16"/>
      <c r="F101" s="16"/>
      <c r="G101" s="16"/>
      <c r="H101" s="11" t="s">
        <v>25</v>
      </c>
      <c r="I101" s="28"/>
      <c r="J101" s="32"/>
    </row>
    <row r="102" spans="1:11" ht="27.75" customHeight="1" x14ac:dyDescent="0.25">
      <c r="A102" s="80" t="s">
        <v>70</v>
      </c>
      <c r="B102" s="80"/>
      <c r="C102" s="11">
        <v>2630</v>
      </c>
      <c r="D102" s="11">
        <v>243</v>
      </c>
      <c r="E102" s="13"/>
      <c r="F102" s="16"/>
      <c r="G102" s="16"/>
      <c r="H102" s="11" t="s">
        <v>25</v>
      </c>
    </row>
    <row r="103" spans="1:11" ht="22.5" customHeight="1" x14ac:dyDescent="0.25">
      <c r="A103" s="80" t="s">
        <v>71</v>
      </c>
      <c r="B103" s="80"/>
      <c r="C103" s="11">
        <v>2640</v>
      </c>
      <c r="D103" s="11">
        <v>244</v>
      </c>
      <c r="E103" s="70">
        <v>23013573.579999998</v>
      </c>
      <c r="F103" s="16">
        <v>21849817.879999999</v>
      </c>
      <c r="G103" s="16">
        <v>20717005.710000001</v>
      </c>
      <c r="H103" s="11" t="s">
        <v>25</v>
      </c>
    </row>
    <row r="104" spans="1:11" ht="29.25" customHeight="1" x14ac:dyDescent="0.25">
      <c r="A104" s="80" t="s">
        <v>72</v>
      </c>
      <c r="B104" s="80"/>
      <c r="C104" s="11">
        <v>2650</v>
      </c>
      <c r="D104" s="11">
        <v>400</v>
      </c>
      <c r="E104" s="16"/>
      <c r="F104" s="16"/>
      <c r="G104" s="16"/>
      <c r="H104" s="11" t="s">
        <v>25</v>
      </c>
      <c r="I104" s="28"/>
      <c r="J104" s="32"/>
    </row>
    <row r="105" spans="1:11" x14ac:dyDescent="0.25">
      <c r="A105" s="86" t="s">
        <v>28</v>
      </c>
      <c r="B105" s="86"/>
      <c r="C105" s="75">
        <v>2651</v>
      </c>
      <c r="D105" s="75">
        <v>406</v>
      </c>
      <c r="E105" s="78"/>
      <c r="F105" s="78"/>
      <c r="G105" s="78"/>
      <c r="H105" s="75" t="s">
        <v>25</v>
      </c>
      <c r="I105" s="28"/>
      <c r="J105" s="32"/>
    </row>
    <row r="106" spans="1:11" ht="30" customHeight="1" x14ac:dyDescent="0.25">
      <c r="A106" s="86" t="s">
        <v>73</v>
      </c>
      <c r="B106" s="86"/>
      <c r="C106" s="75"/>
      <c r="D106" s="75"/>
      <c r="E106" s="78"/>
      <c r="F106" s="78"/>
      <c r="G106" s="78"/>
      <c r="H106" s="75"/>
      <c r="I106" s="28"/>
      <c r="J106" s="32"/>
    </row>
    <row r="107" spans="1:11" ht="39.75" customHeight="1" x14ac:dyDescent="0.25">
      <c r="A107" s="86" t="s">
        <v>74</v>
      </c>
      <c r="B107" s="86"/>
      <c r="C107" s="11">
        <v>2652</v>
      </c>
      <c r="D107" s="11">
        <v>407</v>
      </c>
      <c r="E107" s="16"/>
      <c r="F107" s="16"/>
      <c r="G107" s="16"/>
      <c r="H107" s="11" t="s">
        <v>25</v>
      </c>
      <c r="I107" s="28"/>
      <c r="J107" s="32"/>
    </row>
    <row r="108" spans="1:11" ht="18.75" customHeight="1" x14ac:dyDescent="0.25">
      <c r="A108" s="86" t="s">
        <v>94</v>
      </c>
      <c r="B108" s="86"/>
      <c r="C108" s="11">
        <v>2660</v>
      </c>
      <c r="D108" s="11">
        <v>247</v>
      </c>
      <c r="E108" s="16">
        <v>3762557.37</v>
      </c>
      <c r="F108" s="16">
        <v>404737.11</v>
      </c>
      <c r="G108" s="16">
        <v>439683</v>
      </c>
      <c r="H108" s="11" t="s">
        <v>25</v>
      </c>
      <c r="I108" s="28"/>
      <c r="J108" s="32"/>
    </row>
    <row r="109" spans="1:11" ht="28.5" customHeight="1" x14ac:dyDescent="0.25">
      <c r="A109" s="84" t="s">
        <v>158</v>
      </c>
      <c r="B109" s="85"/>
      <c r="C109" s="11">
        <v>2670</v>
      </c>
      <c r="D109" s="11">
        <v>323</v>
      </c>
      <c r="E109" s="16">
        <v>1481910.56</v>
      </c>
      <c r="F109" s="16">
        <v>6218746.7999999998</v>
      </c>
      <c r="G109" s="16">
        <v>6525096.6699999999</v>
      </c>
      <c r="H109" s="11" t="s">
        <v>25</v>
      </c>
      <c r="I109" s="28"/>
      <c r="J109" s="32"/>
    </row>
    <row r="110" spans="1:11" x14ac:dyDescent="0.25">
      <c r="A110" s="79" t="s">
        <v>75</v>
      </c>
      <c r="B110" s="79"/>
      <c r="C110" s="17">
        <v>3000</v>
      </c>
      <c r="D110" s="17">
        <v>100</v>
      </c>
      <c r="E110" s="16">
        <v>0</v>
      </c>
      <c r="F110" s="16">
        <v>0</v>
      </c>
      <c r="G110" s="16">
        <v>0</v>
      </c>
      <c r="H110" s="11" t="s">
        <v>25</v>
      </c>
      <c r="I110" s="28"/>
      <c r="J110" s="32"/>
    </row>
    <row r="111" spans="1:11" x14ac:dyDescent="0.25">
      <c r="A111" s="74" t="s">
        <v>28</v>
      </c>
      <c r="B111" s="74"/>
      <c r="C111" s="75">
        <v>3010</v>
      </c>
      <c r="D111" s="76"/>
      <c r="E111" s="77"/>
      <c r="F111" s="77"/>
      <c r="G111" s="77"/>
      <c r="H111" s="75" t="s">
        <v>25</v>
      </c>
      <c r="I111" s="28"/>
      <c r="J111" s="32"/>
    </row>
    <row r="112" spans="1:11" x14ac:dyDescent="0.25">
      <c r="A112" s="74" t="s">
        <v>76</v>
      </c>
      <c r="B112" s="74"/>
      <c r="C112" s="75"/>
      <c r="D112" s="76"/>
      <c r="E112" s="77"/>
      <c r="F112" s="77"/>
      <c r="G112" s="77"/>
      <c r="H112" s="75"/>
      <c r="I112" s="28"/>
      <c r="J112" s="32"/>
    </row>
    <row r="113" spans="1:10" x14ac:dyDescent="0.25">
      <c r="A113" s="74" t="s">
        <v>77</v>
      </c>
      <c r="B113" s="74"/>
      <c r="C113" s="11">
        <v>3020</v>
      </c>
      <c r="D113" s="18"/>
      <c r="E113" s="25"/>
      <c r="F113" s="25"/>
      <c r="G113" s="25"/>
      <c r="H113" s="11" t="s">
        <v>25</v>
      </c>
      <c r="I113" s="28"/>
      <c r="J113" s="32"/>
    </row>
    <row r="114" spans="1:10" x14ac:dyDescent="0.25">
      <c r="A114" s="74" t="s">
        <v>78</v>
      </c>
      <c r="B114" s="74"/>
      <c r="C114" s="11">
        <v>3030</v>
      </c>
      <c r="D114" s="18"/>
      <c r="E114" s="25"/>
      <c r="F114" s="25"/>
      <c r="G114" s="25"/>
      <c r="H114" s="11" t="s">
        <v>25</v>
      </c>
      <c r="I114" s="28"/>
      <c r="J114" s="32"/>
    </row>
    <row r="115" spans="1:10" x14ac:dyDescent="0.25">
      <c r="A115" s="79" t="s">
        <v>79</v>
      </c>
      <c r="B115" s="79"/>
      <c r="C115" s="17">
        <v>4000</v>
      </c>
      <c r="D115" s="17" t="s">
        <v>25</v>
      </c>
      <c r="E115" s="16">
        <v>0</v>
      </c>
      <c r="F115" s="16">
        <v>0</v>
      </c>
      <c r="G115" s="16">
        <v>0</v>
      </c>
      <c r="H115" s="11" t="s">
        <v>25</v>
      </c>
      <c r="I115" s="28"/>
      <c r="J115" s="32"/>
    </row>
    <row r="116" spans="1:10" x14ac:dyDescent="0.25">
      <c r="A116" s="74" t="s">
        <v>42</v>
      </c>
      <c r="B116" s="74"/>
      <c r="C116" s="75">
        <v>4010</v>
      </c>
      <c r="D116" s="75">
        <v>610</v>
      </c>
      <c r="E116" s="78">
        <v>0</v>
      </c>
      <c r="F116" s="78">
        <v>0</v>
      </c>
      <c r="G116" s="78">
        <v>0</v>
      </c>
      <c r="H116" s="75" t="s">
        <v>25</v>
      </c>
      <c r="I116" s="32"/>
      <c r="J116" s="32"/>
    </row>
    <row r="117" spans="1:10" x14ac:dyDescent="0.25">
      <c r="A117" s="74" t="s">
        <v>80</v>
      </c>
      <c r="B117" s="74"/>
      <c r="C117" s="75"/>
      <c r="D117" s="75"/>
      <c r="E117" s="78"/>
      <c r="F117" s="78"/>
      <c r="G117" s="78"/>
      <c r="H117" s="75"/>
      <c r="I117" s="32"/>
      <c r="J117" s="32"/>
    </row>
    <row r="118" spans="1:10" x14ac:dyDescent="0.25">
      <c r="I118" s="32"/>
      <c r="J118" s="32"/>
    </row>
  </sheetData>
  <mergeCells count="209">
    <mergeCell ref="C13:D13"/>
    <mergeCell ref="A14:A15"/>
    <mergeCell ref="G6:H6"/>
    <mergeCell ref="F1:H1"/>
    <mergeCell ref="F2:H2"/>
    <mergeCell ref="F3:H3"/>
    <mergeCell ref="F4:H4"/>
    <mergeCell ref="F5:H5"/>
    <mergeCell ref="G29:G30"/>
    <mergeCell ref="H23:H24"/>
    <mergeCell ref="A10:H10"/>
    <mergeCell ref="A11:G11"/>
    <mergeCell ref="H11:H12"/>
    <mergeCell ref="G7:H7"/>
    <mergeCell ref="B14:F15"/>
    <mergeCell ref="B17:F18"/>
    <mergeCell ref="A20:H20"/>
    <mergeCell ref="A17:A18"/>
    <mergeCell ref="D29:D30"/>
    <mergeCell ref="A29:B29"/>
    <mergeCell ref="A25:B25"/>
    <mergeCell ref="A26:B26"/>
    <mergeCell ref="A27:B27"/>
    <mergeCell ref="A28:B28"/>
    <mergeCell ref="A22:B24"/>
    <mergeCell ref="E22:H22"/>
    <mergeCell ref="D73:D74"/>
    <mergeCell ref="E73:E74"/>
    <mergeCell ref="F73:F74"/>
    <mergeCell ref="G73:G74"/>
    <mergeCell ref="A55:B55"/>
    <mergeCell ref="C54:C55"/>
    <mergeCell ref="E34:E35"/>
    <mergeCell ref="A36:B36"/>
    <mergeCell ref="A37:B37"/>
    <mergeCell ref="H31:H32"/>
    <mergeCell ref="G31:G32"/>
    <mergeCell ref="A32:B32"/>
    <mergeCell ref="C22:C24"/>
    <mergeCell ref="D22:D24"/>
    <mergeCell ref="H29:H30"/>
    <mergeCell ref="A31:B31"/>
    <mergeCell ref="C31:C32"/>
    <mergeCell ref="D31:D32"/>
    <mergeCell ref="E31:E32"/>
    <mergeCell ref="F31:F32"/>
    <mergeCell ref="G34:G35"/>
    <mergeCell ref="H34:H35"/>
    <mergeCell ref="A38:B38"/>
    <mergeCell ref="A33:B33"/>
    <mergeCell ref="A34:B34"/>
    <mergeCell ref="A35:B35"/>
    <mergeCell ref="E29:E30"/>
    <mergeCell ref="F29:F30"/>
    <mergeCell ref="A30:B30"/>
    <mergeCell ref="C29:C30"/>
    <mergeCell ref="A48:B48"/>
    <mergeCell ref="A45:B45"/>
    <mergeCell ref="A46:B46"/>
    <mergeCell ref="F34:F35"/>
    <mergeCell ref="A40:B40"/>
    <mergeCell ref="A41:B41"/>
    <mergeCell ref="A47:B47"/>
    <mergeCell ref="A44:B44"/>
    <mergeCell ref="A42:B42"/>
    <mergeCell ref="A43:B43"/>
    <mergeCell ref="C34:C35"/>
    <mergeCell ref="D34:D35"/>
    <mergeCell ref="A39:B39"/>
    <mergeCell ref="G50:G51"/>
    <mergeCell ref="A54:B54"/>
    <mergeCell ref="H50:H51"/>
    <mergeCell ref="A52:B52"/>
    <mergeCell ref="A53:B53"/>
    <mergeCell ref="A49:B49"/>
    <mergeCell ref="A50:B50"/>
    <mergeCell ref="A51:B51"/>
    <mergeCell ref="E50:E51"/>
    <mergeCell ref="F50:F51"/>
    <mergeCell ref="C50:C51"/>
    <mergeCell ref="D50:D51"/>
    <mergeCell ref="G54:G55"/>
    <mergeCell ref="D54:D55"/>
    <mergeCell ref="H61:H62"/>
    <mergeCell ref="H54:H55"/>
    <mergeCell ref="A56:B56"/>
    <mergeCell ref="A57:B57"/>
    <mergeCell ref="C56:C57"/>
    <mergeCell ref="D56:D57"/>
    <mergeCell ref="E56:E57"/>
    <mergeCell ref="F56:F57"/>
    <mergeCell ref="G56:G57"/>
    <mergeCell ref="H56:H57"/>
    <mergeCell ref="F54:F55"/>
    <mergeCell ref="D61:D62"/>
    <mergeCell ref="E61:E62"/>
    <mergeCell ref="F61:F62"/>
    <mergeCell ref="E54:E55"/>
    <mergeCell ref="G61:G62"/>
    <mergeCell ref="A67:B67"/>
    <mergeCell ref="A58:B58"/>
    <mergeCell ref="A59:B59"/>
    <mergeCell ref="A60:B60"/>
    <mergeCell ref="A61:B61"/>
    <mergeCell ref="A62:B62"/>
    <mergeCell ref="C73:C74"/>
    <mergeCell ref="F68:F69"/>
    <mergeCell ref="C61:C62"/>
    <mergeCell ref="A64:B64"/>
    <mergeCell ref="A65:B65"/>
    <mergeCell ref="A66:B66"/>
    <mergeCell ref="A68:B68"/>
    <mergeCell ref="A69:B69"/>
    <mergeCell ref="C68:C69"/>
    <mergeCell ref="A63:B63"/>
    <mergeCell ref="A70:B70"/>
    <mergeCell ref="A71:B71"/>
    <mergeCell ref="A73:B74"/>
    <mergeCell ref="G68:G69"/>
    <mergeCell ref="H68:H69"/>
    <mergeCell ref="D68:D69"/>
    <mergeCell ref="H73:H74"/>
    <mergeCell ref="A72:B72"/>
    <mergeCell ref="E68:E69"/>
    <mergeCell ref="C75:C76"/>
    <mergeCell ref="D75:D76"/>
    <mergeCell ref="E75:E76"/>
    <mergeCell ref="A81:B81"/>
    <mergeCell ref="F75:F76"/>
    <mergeCell ref="G75:G76"/>
    <mergeCell ref="A78:B78"/>
    <mergeCell ref="A79:B79"/>
    <mergeCell ref="H75:H76"/>
    <mergeCell ref="G87:G88"/>
    <mergeCell ref="G82:G83"/>
    <mergeCell ref="H82:H83"/>
    <mergeCell ref="A84:B84"/>
    <mergeCell ref="A85:B85"/>
    <mergeCell ref="A86:B86"/>
    <mergeCell ref="C82:C83"/>
    <mergeCell ref="D82:D83"/>
    <mergeCell ref="E82:E83"/>
    <mergeCell ref="F82:F83"/>
    <mergeCell ref="E87:E88"/>
    <mergeCell ref="F87:F88"/>
    <mergeCell ref="C87:C88"/>
    <mergeCell ref="D87:D88"/>
    <mergeCell ref="A77:B77"/>
    <mergeCell ref="A75:B75"/>
    <mergeCell ref="A80:B80"/>
    <mergeCell ref="A76:B76"/>
    <mergeCell ref="A91:B91"/>
    <mergeCell ref="A82:B82"/>
    <mergeCell ref="A83:B83"/>
    <mergeCell ref="A92:B92"/>
    <mergeCell ref="A87:B87"/>
    <mergeCell ref="H87:H88"/>
    <mergeCell ref="A95:B95"/>
    <mergeCell ref="A96:B96"/>
    <mergeCell ref="A98:B98"/>
    <mergeCell ref="A88:B88"/>
    <mergeCell ref="A89:B89"/>
    <mergeCell ref="A93:B93"/>
    <mergeCell ref="A90:B90"/>
    <mergeCell ref="A94:B94"/>
    <mergeCell ref="A97:B97"/>
    <mergeCell ref="A109:B109"/>
    <mergeCell ref="G105:G106"/>
    <mergeCell ref="A107:B107"/>
    <mergeCell ref="A110:B110"/>
    <mergeCell ref="A105:B105"/>
    <mergeCell ref="A106:B106"/>
    <mergeCell ref="C105:C106"/>
    <mergeCell ref="G99:G100"/>
    <mergeCell ref="A108:B108"/>
    <mergeCell ref="H99:H100"/>
    <mergeCell ref="A101:B101"/>
    <mergeCell ref="D99:D100"/>
    <mergeCell ref="E99:E100"/>
    <mergeCell ref="F99:F100"/>
    <mergeCell ref="A102:B102"/>
    <mergeCell ref="A103:B103"/>
    <mergeCell ref="D105:D106"/>
    <mergeCell ref="H105:H106"/>
    <mergeCell ref="E105:E106"/>
    <mergeCell ref="F105:F106"/>
    <mergeCell ref="A104:B104"/>
    <mergeCell ref="A99:B99"/>
    <mergeCell ref="A100:B100"/>
    <mergeCell ref="C99:C100"/>
    <mergeCell ref="A116:B116"/>
    <mergeCell ref="H116:H117"/>
    <mergeCell ref="A117:B117"/>
    <mergeCell ref="C116:C117"/>
    <mergeCell ref="D116:D117"/>
    <mergeCell ref="C111:C112"/>
    <mergeCell ref="D111:D112"/>
    <mergeCell ref="E111:E112"/>
    <mergeCell ref="F111:F112"/>
    <mergeCell ref="G111:G112"/>
    <mergeCell ref="E116:E117"/>
    <mergeCell ref="F116:F117"/>
    <mergeCell ref="G116:G117"/>
    <mergeCell ref="A115:B115"/>
    <mergeCell ref="H111:H112"/>
    <mergeCell ref="A113:B113"/>
    <mergeCell ref="A114:B114"/>
    <mergeCell ref="A111:B111"/>
    <mergeCell ref="A112:B112"/>
  </mergeCells>
  <pageMargins left="0.78740157480314965" right="0.19685039370078741" top="0.19685039370078741" bottom="0.19685039370078741" header="0.31496062992125984" footer="0.51181102362204722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="115" zoomScaleNormal="115" workbookViewId="0">
      <selection activeCell="F19" sqref="F19"/>
    </sheetView>
  </sheetViews>
  <sheetFormatPr defaultRowHeight="15" x14ac:dyDescent="0.25"/>
  <cols>
    <col min="1" max="1" width="6.85546875" style="34" customWidth="1"/>
    <col min="2" max="2" width="37.140625" style="34" customWidth="1"/>
    <col min="3" max="3" width="7.7109375" style="34" customWidth="1"/>
    <col min="4" max="4" width="8.5703125" style="34" customWidth="1"/>
    <col min="5" max="5" width="8.42578125" style="34" hidden="1" customWidth="1"/>
    <col min="6" max="6" width="13.85546875" style="34" customWidth="1"/>
    <col min="7" max="7" width="13.42578125" style="34" customWidth="1"/>
    <col min="8" max="8" width="13" style="34" customWidth="1"/>
    <col min="9" max="9" width="8.42578125" style="34" customWidth="1"/>
    <col min="10" max="10" width="12.140625" style="34" customWidth="1"/>
    <col min="11" max="11" width="41.7109375" style="34" customWidth="1"/>
    <col min="12" max="12" width="10.5703125" style="34" bestFit="1" customWidth="1"/>
    <col min="13" max="14" width="12.7109375" style="34" customWidth="1"/>
    <col min="15" max="15" width="13.85546875" style="34" customWidth="1"/>
    <col min="16" max="16" width="12.140625" style="34" customWidth="1"/>
    <col min="17" max="17" width="16.5703125" style="34" customWidth="1"/>
    <col min="18" max="19" width="12.140625" style="34" customWidth="1"/>
    <col min="20" max="20" width="41.7109375" style="34" customWidth="1"/>
    <col min="21" max="21" width="9.85546875" style="34" bestFit="1" customWidth="1"/>
    <col min="22" max="23" width="12.7109375" style="34" customWidth="1"/>
    <col min="24" max="24" width="13.85546875" style="34" customWidth="1"/>
    <col min="25" max="25" width="12.140625" style="34" customWidth="1"/>
    <col min="26" max="26" width="16.5703125" style="34" customWidth="1"/>
    <col min="27" max="28" width="12.140625" style="34" customWidth="1"/>
    <col min="29" max="29" width="41.7109375" style="34" customWidth="1"/>
    <col min="30" max="30" width="9.85546875" style="34" bestFit="1" customWidth="1"/>
    <col min="31" max="32" width="12.7109375" style="34" customWidth="1"/>
    <col min="33" max="33" width="13.85546875" style="34" customWidth="1"/>
    <col min="34" max="34" width="12.140625" style="34" customWidth="1"/>
    <col min="35" max="35" width="16.5703125" style="34" customWidth="1"/>
    <col min="36" max="37" width="12.140625" style="34" customWidth="1"/>
    <col min="38" max="38" width="41.7109375" style="34" customWidth="1"/>
    <col min="39" max="39" width="9.85546875" style="34" bestFit="1" customWidth="1"/>
    <col min="40" max="41" width="12.7109375" style="34" customWidth="1"/>
    <col min="42" max="42" width="13.85546875" style="34" customWidth="1"/>
    <col min="43" max="43" width="12.140625" style="34" customWidth="1"/>
    <col min="44" max="44" width="16.5703125" style="34" customWidth="1"/>
    <col min="45" max="46" width="12.140625" style="34" customWidth="1"/>
    <col min="47" max="47" width="41.7109375" style="34" customWidth="1"/>
    <col min="48" max="48" width="9.85546875" style="34" bestFit="1" customWidth="1"/>
    <col min="49" max="50" width="12.7109375" style="34" customWidth="1"/>
    <col min="51" max="16384" width="9.140625" style="34"/>
  </cols>
  <sheetData>
    <row r="1" spans="1:12" x14ac:dyDescent="0.25">
      <c r="A1" s="107" t="s">
        <v>95</v>
      </c>
      <c r="B1" s="107"/>
      <c r="C1" s="107"/>
      <c r="D1" s="107"/>
      <c r="E1" s="107"/>
      <c r="F1" s="107"/>
      <c r="G1" s="107"/>
      <c r="H1" s="107"/>
      <c r="I1" s="107"/>
    </row>
    <row r="3" spans="1:12" x14ac:dyDescent="0.25">
      <c r="A3" s="108" t="s">
        <v>96</v>
      </c>
      <c r="B3" s="109" t="s">
        <v>17</v>
      </c>
      <c r="C3" s="108" t="s">
        <v>97</v>
      </c>
      <c r="D3" s="108" t="s">
        <v>98</v>
      </c>
      <c r="E3" s="108" t="s">
        <v>99</v>
      </c>
      <c r="F3" s="109" t="s">
        <v>19</v>
      </c>
      <c r="G3" s="109"/>
      <c r="H3" s="109"/>
      <c r="I3" s="109"/>
    </row>
    <row r="4" spans="1:12" ht="76.5" x14ac:dyDescent="0.25">
      <c r="A4" s="108"/>
      <c r="B4" s="109"/>
      <c r="C4" s="108"/>
      <c r="D4" s="108"/>
      <c r="E4" s="108"/>
      <c r="F4" s="35" t="s">
        <v>169</v>
      </c>
      <c r="G4" s="35" t="s">
        <v>170</v>
      </c>
      <c r="H4" s="35" t="s">
        <v>171</v>
      </c>
      <c r="I4" s="35" t="s">
        <v>20</v>
      </c>
    </row>
    <row r="5" spans="1:12" x14ac:dyDescent="0.25">
      <c r="A5" s="36">
        <v>1</v>
      </c>
      <c r="B5" s="36">
        <v>2</v>
      </c>
      <c r="C5" s="36">
        <v>3</v>
      </c>
      <c r="D5" s="36">
        <v>4</v>
      </c>
      <c r="E5" s="37" t="s">
        <v>100</v>
      </c>
      <c r="F5" s="36">
        <v>5</v>
      </c>
      <c r="G5" s="36">
        <v>6</v>
      </c>
      <c r="H5" s="36">
        <v>7</v>
      </c>
      <c r="I5" s="36">
        <v>8</v>
      </c>
    </row>
    <row r="6" spans="1:12" ht="25.5" x14ac:dyDescent="0.25">
      <c r="A6" s="38">
        <v>1</v>
      </c>
      <c r="B6" s="39" t="s">
        <v>101</v>
      </c>
      <c r="C6" s="38">
        <v>26000</v>
      </c>
      <c r="D6" s="38" t="s">
        <v>25</v>
      </c>
      <c r="E6" s="38"/>
      <c r="F6" s="73">
        <f>F14+F9</f>
        <v>28258041.509999998</v>
      </c>
      <c r="G6" s="40">
        <f t="shared" ref="G6:H6" si="0">G14+G9</f>
        <v>28473301.790000003</v>
      </c>
      <c r="H6" s="40">
        <f t="shared" si="0"/>
        <v>27681785.379999995</v>
      </c>
      <c r="I6" s="38" t="s">
        <v>25</v>
      </c>
      <c r="L6" s="41"/>
    </row>
    <row r="7" spans="1:12" x14ac:dyDescent="0.25">
      <c r="A7" s="111" t="s">
        <v>102</v>
      </c>
      <c r="B7" s="42" t="s">
        <v>28</v>
      </c>
      <c r="C7" s="109">
        <v>26100</v>
      </c>
      <c r="D7" s="109" t="s">
        <v>25</v>
      </c>
      <c r="E7" s="109"/>
      <c r="F7" s="110" t="s">
        <v>25</v>
      </c>
      <c r="G7" s="110" t="s">
        <v>25</v>
      </c>
      <c r="H7" s="110" t="s">
        <v>25</v>
      </c>
      <c r="I7" s="109" t="s">
        <v>25</v>
      </c>
    </row>
    <row r="8" spans="1:12" ht="225" customHeight="1" x14ac:dyDescent="0.25">
      <c r="A8" s="111"/>
      <c r="B8" s="42" t="s">
        <v>103</v>
      </c>
      <c r="C8" s="109"/>
      <c r="D8" s="109"/>
      <c r="E8" s="109"/>
      <c r="F8" s="110"/>
      <c r="G8" s="110"/>
      <c r="H8" s="110"/>
      <c r="I8" s="109"/>
    </row>
    <row r="9" spans="1:12" ht="72.75" customHeight="1" x14ac:dyDescent="0.25">
      <c r="A9" s="37" t="s">
        <v>104</v>
      </c>
      <c r="B9" s="42" t="s">
        <v>105</v>
      </c>
      <c r="C9" s="36">
        <v>26200</v>
      </c>
      <c r="D9" s="36" t="s">
        <v>25</v>
      </c>
      <c r="E9" s="36"/>
      <c r="F9" s="72">
        <v>1740171.48</v>
      </c>
      <c r="G9" s="43">
        <v>1809778.34</v>
      </c>
      <c r="H9" s="43">
        <v>1882169.47</v>
      </c>
      <c r="I9" s="36" t="s">
        <v>25</v>
      </c>
    </row>
    <row r="10" spans="1:12" ht="56.25" customHeight="1" x14ac:dyDescent="0.25">
      <c r="A10" s="37" t="s">
        <v>106</v>
      </c>
      <c r="B10" s="42" t="s">
        <v>107</v>
      </c>
      <c r="C10" s="36">
        <v>26300</v>
      </c>
      <c r="D10" s="36" t="s">
        <v>25</v>
      </c>
      <c r="E10" s="36">
        <v>244</v>
      </c>
      <c r="F10" s="43" t="s">
        <v>25</v>
      </c>
      <c r="G10" s="36" t="s">
        <v>25</v>
      </c>
      <c r="H10" s="36" t="s">
        <v>25</v>
      </c>
      <c r="I10" s="36" t="s">
        <v>25</v>
      </c>
    </row>
    <row r="11" spans="1:12" ht="38.25" x14ac:dyDescent="0.25">
      <c r="A11" s="37" t="s">
        <v>108</v>
      </c>
      <c r="B11" s="42" t="s">
        <v>109</v>
      </c>
      <c r="C11" s="36">
        <v>26310</v>
      </c>
      <c r="D11" s="36" t="s">
        <v>25</v>
      </c>
      <c r="E11" s="36">
        <v>244</v>
      </c>
      <c r="F11" s="43" t="s">
        <v>25</v>
      </c>
      <c r="G11" s="36"/>
      <c r="H11" s="36"/>
      <c r="I11" s="36"/>
    </row>
    <row r="12" spans="1:12" x14ac:dyDescent="0.25">
      <c r="A12" s="37"/>
      <c r="B12" s="42" t="s">
        <v>110</v>
      </c>
      <c r="C12" s="36" t="s">
        <v>111</v>
      </c>
      <c r="D12" s="36" t="s">
        <v>25</v>
      </c>
      <c r="E12" s="36"/>
      <c r="F12" s="43"/>
      <c r="G12" s="36"/>
      <c r="H12" s="36"/>
      <c r="I12" s="36"/>
    </row>
    <row r="13" spans="1:12" ht="25.5" x14ac:dyDescent="0.25">
      <c r="A13" s="37" t="s">
        <v>112</v>
      </c>
      <c r="B13" s="42" t="s">
        <v>113</v>
      </c>
      <c r="C13" s="36">
        <v>26320</v>
      </c>
      <c r="D13" s="36" t="s">
        <v>25</v>
      </c>
      <c r="E13" s="36"/>
      <c r="F13" s="43"/>
      <c r="G13" s="36"/>
      <c r="H13" s="36"/>
      <c r="I13" s="36"/>
    </row>
    <row r="14" spans="1:12" ht="63.75" x14ac:dyDescent="0.25">
      <c r="A14" s="37" t="s">
        <v>114</v>
      </c>
      <c r="B14" s="42" t="s">
        <v>115</v>
      </c>
      <c r="C14" s="36">
        <v>26400</v>
      </c>
      <c r="D14" s="36" t="s">
        <v>25</v>
      </c>
      <c r="E14" s="36">
        <v>244</v>
      </c>
      <c r="F14" s="44">
        <f>F15+F20+F31</f>
        <v>26517870.029999997</v>
      </c>
      <c r="G14" s="44">
        <f>G15+G20+G31</f>
        <v>26663523.450000003</v>
      </c>
      <c r="H14" s="44">
        <f>H15+H20+H31</f>
        <v>25799615.909999996</v>
      </c>
      <c r="I14" s="36" t="s">
        <v>25</v>
      </c>
    </row>
    <row r="15" spans="1:12" x14ac:dyDescent="0.25">
      <c r="A15" s="111" t="s">
        <v>116</v>
      </c>
      <c r="B15" s="45" t="s">
        <v>28</v>
      </c>
      <c r="C15" s="109">
        <v>26410</v>
      </c>
      <c r="D15" s="109" t="s">
        <v>25</v>
      </c>
      <c r="E15" s="109">
        <v>244</v>
      </c>
      <c r="F15" s="112">
        <f>F17</f>
        <v>10282012.25</v>
      </c>
      <c r="G15" s="112">
        <f>G17</f>
        <v>4961262.8899999997</v>
      </c>
      <c r="H15" s="112">
        <f>H17</f>
        <v>5185500.76</v>
      </c>
      <c r="I15" s="109" t="s">
        <v>25</v>
      </c>
    </row>
    <row r="16" spans="1:12" ht="51" x14ac:dyDescent="0.25">
      <c r="A16" s="111"/>
      <c r="B16" s="45" t="s">
        <v>117</v>
      </c>
      <c r="C16" s="109"/>
      <c r="D16" s="109"/>
      <c r="E16" s="109"/>
      <c r="F16" s="112"/>
      <c r="G16" s="112"/>
      <c r="H16" s="112"/>
      <c r="I16" s="109"/>
    </row>
    <row r="17" spans="1:9" x14ac:dyDescent="0.25">
      <c r="A17" s="111" t="s">
        <v>118</v>
      </c>
      <c r="B17" s="46" t="s">
        <v>28</v>
      </c>
      <c r="C17" s="109">
        <v>26411</v>
      </c>
      <c r="D17" s="109" t="s">
        <v>25</v>
      </c>
      <c r="E17" s="109">
        <v>244</v>
      </c>
      <c r="F17" s="112">
        <v>10282012.25</v>
      </c>
      <c r="G17" s="112">
        <v>4961262.8899999997</v>
      </c>
      <c r="H17" s="112">
        <v>5185500.76</v>
      </c>
      <c r="I17" s="109" t="s">
        <v>25</v>
      </c>
    </row>
    <row r="18" spans="1:9" ht="25.5" x14ac:dyDescent="0.25">
      <c r="A18" s="111"/>
      <c r="B18" s="46" t="s">
        <v>119</v>
      </c>
      <c r="C18" s="109"/>
      <c r="D18" s="109"/>
      <c r="E18" s="109"/>
      <c r="F18" s="112"/>
      <c r="G18" s="112"/>
      <c r="H18" s="112"/>
      <c r="I18" s="109"/>
    </row>
    <row r="19" spans="1:9" ht="25.5" x14ac:dyDescent="0.25">
      <c r="A19" s="37" t="s">
        <v>120</v>
      </c>
      <c r="B19" s="46" t="s">
        <v>121</v>
      </c>
      <c r="C19" s="36">
        <v>26412</v>
      </c>
      <c r="D19" s="36" t="s">
        <v>25</v>
      </c>
      <c r="E19" s="36"/>
      <c r="F19" s="11" t="s">
        <v>25</v>
      </c>
      <c r="G19" s="11" t="s">
        <v>25</v>
      </c>
      <c r="H19" s="11" t="s">
        <v>25</v>
      </c>
      <c r="I19" s="47"/>
    </row>
    <row r="20" spans="1:9" ht="55.5" customHeight="1" x14ac:dyDescent="0.25">
      <c r="A20" s="37" t="s">
        <v>122</v>
      </c>
      <c r="B20" s="45" t="s">
        <v>123</v>
      </c>
      <c r="C20" s="36">
        <v>26420</v>
      </c>
      <c r="D20" s="36" t="s">
        <v>25</v>
      </c>
      <c r="E20" s="36">
        <v>244</v>
      </c>
      <c r="F20" s="48">
        <f>F21</f>
        <v>14470684.619999999</v>
      </c>
      <c r="G20" s="67">
        <f t="shared" ref="G20:H20" si="1">G21</f>
        <v>19984590.140000001</v>
      </c>
      <c r="H20" s="67">
        <f t="shared" si="1"/>
        <v>18837710.899999999</v>
      </c>
      <c r="I20" s="36" t="s">
        <v>25</v>
      </c>
    </row>
    <row r="21" spans="1:9" ht="24" customHeight="1" x14ac:dyDescent="0.25">
      <c r="A21" s="111" t="s">
        <v>124</v>
      </c>
      <c r="B21" s="46" t="s">
        <v>28</v>
      </c>
      <c r="C21" s="109">
        <v>26421</v>
      </c>
      <c r="D21" s="109" t="s">
        <v>25</v>
      </c>
      <c r="E21" s="75">
        <v>244</v>
      </c>
      <c r="F21" s="112">
        <v>14470684.619999999</v>
      </c>
      <c r="G21" s="113">
        <v>19984590.140000001</v>
      </c>
      <c r="H21" s="112">
        <v>18837710.899999999</v>
      </c>
      <c r="I21" s="109" t="s">
        <v>25</v>
      </c>
    </row>
    <row r="22" spans="1:9" ht="30" customHeight="1" x14ac:dyDescent="0.25">
      <c r="A22" s="111"/>
      <c r="B22" s="46" t="s">
        <v>119</v>
      </c>
      <c r="C22" s="109"/>
      <c r="D22" s="109"/>
      <c r="E22" s="75"/>
      <c r="F22" s="112"/>
      <c r="G22" s="114"/>
      <c r="H22" s="112"/>
      <c r="I22" s="109"/>
    </row>
    <row r="23" spans="1:9" ht="21.75" customHeight="1" x14ac:dyDescent="0.25">
      <c r="A23" s="37"/>
      <c r="B23" s="46" t="s">
        <v>110</v>
      </c>
      <c r="C23" s="36" t="s">
        <v>125</v>
      </c>
      <c r="D23" s="36" t="s">
        <v>25</v>
      </c>
      <c r="E23" s="36"/>
      <c r="F23" s="48"/>
      <c r="G23" s="48"/>
      <c r="H23" s="48"/>
      <c r="I23" s="36"/>
    </row>
    <row r="24" spans="1:9" ht="30.75" customHeight="1" x14ac:dyDescent="0.25">
      <c r="A24" s="37" t="s">
        <v>126</v>
      </c>
      <c r="B24" s="46" t="s">
        <v>121</v>
      </c>
      <c r="C24" s="36">
        <v>26422</v>
      </c>
      <c r="D24" s="36" t="s">
        <v>25</v>
      </c>
      <c r="E24" s="36"/>
      <c r="F24" s="11" t="s">
        <v>25</v>
      </c>
      <c r="G24" s="11" t="s">
        <v>25</v>
      </c>
      <c r="H24" s="11" t="s">
        <v>25</v>
      </c>
      <c r="I24" s="36" t="s">
        <v>25</v>
      </c>
    </row>
    <row r="25" spans="1:9" ht="27.75" customHeight="1" x14ac:dyDescent="0.25">
      <c r="A25" s="37" t="s">
        <v>127</v>
      </c>
      <c r="B25" s="45" t="s">
        <v>128</v>
      </c>
      <c r="C25" s="36">
        <v>26430</v>
      </c>
      <c r="D25" s="36" t="s">
        <v>25</v>
      </c>
      <c r="E25" s="36"/>
      <c r="F25" s="11" t="s">
        <v>25</v>
      </c>
      <c r="G25" s="11" t="s">
        <v>25</v>
      </c>
      <c r="H25" s="11" t="s">
        <v>25</v>
      </c>
      <c r="I25" s="36" t="s">
        <v>25</v>
      </c>
    </row>
    <row r="26" spans="1:9" ht="21" customHeight="1" x14ac:dyDescent="0.25">
      <c r="A26" s="37"/>
      <c r="B26" s="45" t="s">
        <v>110</v>
      </c>
      <c r="C26" s="36" t="s">
        <v>129</v>
      </c>
      <c r="D26" s="36" t="s">
        <v>25</v>
      </c>
      <c r="E26" s="36"/>
      <c r="F26" s="11"/>
      <c r="G26" s="11"/>
      <c r="H26" s="11"/>
      <c r="I26" s="36"/>
    </row>
    <row r="27" spans="1:9" ht="25.5" x14ac:dyDescent="0.25">
      <c r="A27" s="37" t="s">
        <v>130</v>
      </c>
      <c r="B27" s="45" t="s">
        <v>131</v>
      </c>
      <c r="C27" s="36">
        <v>26440</v>
      </c>
      <c r="D27" s="36" t="s">
        <v>25</v>
      </c>
      <c r="E27" s="36"/>
      <c r="F27" s="11" t="s">
        <v>25</v>
      </c>
      <c r="G27" s="11" t="s">
        <v>25</v>
      </c>
      <c r="H27" s="11" t="s">
        <v>25</v>
      </c>
      <c r="I27" s="36" t="s">
        <v>25</v>
      </c>
    </row>
    <row r="28" spans="1:9" x14ac:dyDescent="0.25">
      <c r="A28" s="111" t="s">
        <v>132</v>
      </c>
      <c r="B28" s="46" t="s">
        <v>28</v>
      </c>
      <c r="C28" s="109">
        <v>26441</v>
      </c>
      <c r="D28" s="109" t="s">
        <v>25</v>
      </c>
      <c r="E28" s="117"/>
      <c r="F28" s="75" t="s">
        <v>25</v>
      </c>
      <c r="G28" s="75" t="s">
        <v>25</v>
      </c>
      <c r="H28" s="75" t="s">
        <v>25</v>
      </c>
      <c r="I28" s="109" t="s">
        <v>25</v>
      </c>
    </row>
    <row r="29" spans="1:9" ht="25.5" x14ac:dyDescent="0.25">
      <c r="A29" s="111"/>
      <c r="B29" s="46" t="s">
        <v>119</v>
      </c>
      <c r="C29" s="109"/>
      <c r="D29" s="109"/>
      <c r="E29" s="118"/>
      <c r="F29" s="75"/>
      <c r="G29" s="75"/>
      <c r="H29" s="75"/>
      <c r="I29" s="109"/>
    </row>
    <row r="30" spans="1:9" ht="25.5" x14ac:dyDescent="0.25">
      <c r="A30" s="37" t="s">
        <v>133</v>
      </c>
      <c r="B30" s="46" t="s">
        <v>121</v>
      </c>
      <c r="C30" s="36">
        <v>26442</v>
      </c>
      <c r="D30" s="36" t="s">
        <v>25</v>
      </c>
      <c r="E30" s="36"/>
      <c r="F30" s="11" t="s">
        <v>25</v>
      </c>
      <c r="G30" s="11" t="s">
        <v>25</v>
      </c>
      <c r="H30" s="11" t="s">
        <v>25</v>
      </c>
      <c r="I30" s="36" t="s">
        <v>25</v>
      </c>
    </row>
    <row r="31" spans="1:9" ht="25.5" x14ac:dyDescent="0.25">
      <c r="A31" s="37" t="s">
        <v>134</v>
      </c>
      <c r="B31" s="45" t="s">
        <v>135</v>
      </c>
      <c r="C31" s="36">
        <v>26450</v>
      </c>
      <c r="D31" s="36" t="s">
        <v>25</v>
      </c>
      <c r="E31" s="36">
        <v>244</v>
      </c>
      <c r="F31" s="16">
        <f>F32</f>
        <v>1765173.16</v>
      </c>
      <c r="G31" s="16">
        <f>G32</f>
        <v>1717670.42</v>
      </c>
      <c r="H31" s="16">
        <f>H32</f>
        <v>1776404.2499999998</v>
      </c>
      <c r="I31" s="36" t="s">
        <v>25</v>
      </c>
    </row>
    <row r="32" spans="1:9" x14ac:dyDescent="0.25">
      <c r="A32" s="111" t="s">
        <v>136</v>
      </c>
      <c r="B32" s="46" t="s">
        <v>28</v>
      </c>
      <c r="C32" s="109">
        <v>26451</v>
      </c>
      <c r="D32" s="109" t="s">
        <v>25</v>
      </c>
      <c r="E32" s="109">
        <v>244</v>
      </c>
      <c r="F32" s="78">
        <v>1765173.16</v>
      </c>
      <c r="G32" s="78">
        <f>3603273.37-1809778.34-75824.61</f>
        <v>1717670.42</v>
      </c>
      <c r="H32" s="78">
        <f>3747404.3-1882169.47-88830.58</f>
        <v>1776404.2499999998</v>
      </c>
      <c r="I32" s="109" t="s">
        <v>25</v>
      </c>
    </row>
    <row r="33" spans="1:10" ht="25.5" x14ac:dyDescent="0.25">
      <c r="A33" s="111"/>
      <c r="B33" s="46" t="s">
        <v>119</v>
      </c>
      <c r="C33" s="109"/>
      <c r="D33" s="109"/>
      <c r="E33" s="109"/>
      <c r="F33" s="78"/>
      <c r="G33" s="78"/>
      <c r="H33" s="78"/>
      <c r="I33" s="109"/>
    </row>
    <row r="34" spans="1:10" x14ac:dyDescent="0.25">
      <c r="A34" s="37"/>
      <c r="B34" s="46" t="s">
        <v>110</v>
      </c>
      <c r="C34" s="36" t="s">
        <v>137</v>
      </c>
      <c r="D34" s="36" t="s">
        <v>25</v>
      </c>
      <c r="E34" s="36"/>
      <c r="F34" s="48"/>
      <c r="G34" s="48"/>
      <c r="H34" s="48"/>
      <c r="I34" s="36"/>
    </row>
    <row r="35" spans="1:10" ht="25.5" x14ac:dyDescent="0.25">
      <c r="A35" s="37" t="s">
        <v>138</v>
      </c>
      <c r="B35" s="46" t="s">
        <v>113</v>
      </c>
      <c r="C35" s="36">
        <v>26452</v>
      </c>
      <c r="D35" s="36" t="s">
        <v>25</v>
      </c>
      <c r="E35" s="36"/>
      <c r="F35" s="11" t="s">
        <v>25</v>
      </c>
      <c r="G35" s="11" t="s">
        <v>25</v>
      </c>
      <c r="H35" s="11" t="s">
        <v>25</v>
      </c>
      <c r="I35" s="36" t="s">
        <v>25</v>
      </c>
    </row>
    <row r="36" spans="1:10" ht="63.75" x14ac:dyDescent="0.25">
      <c r="A36" s="111">
        <v>2</v>
      </c>
      <c r="B36" s="49" t="s">
        <v>139</v>
      </c>
      <c r="C36" s="36">
        <v>26500</v>
      </c>
      <c r="D36" s="36" t="s">
        <v>25</v>
      </c>
      <c r="E36" s="36">
        <v>244</v>
      </c>
      <c r="F36" s="48">
        <f>F37</f>
        <v>26517870.029999997</v>
      </c>
      <c r="G36" s="48">
        <f>G37</f>
        <v>26663523.450000003</v>
      </c>
      <c r="H36" s="48">
        <f>H37</f>
        <v>25799615.909999996</v>
      </c>
      <c r="I36" s="36" t="s">
        <v>25</v>
      </c>
      <c r="J36" s="50"/>
    </row>
    <row r="37" spans="1:10" x14ac:dyDescent="0.25">
      <c r="A37" s="111"/>
      <c r="B37" s="35" t="s">
        <v>140</v>
      </c>
      <c r="C37" s="36">
        <v>26510</v>
      </c>
      <c r="D37" s="36" t="s">
        <v>25</v>
      </c>
      <c r="E37" s="36">
        <v>244</v>
      </c>
      <c r="F37" s="48">
        <f>F17+F21+F32</f>
        <v>26517870.029999997</v>
      </c>
      <c r="G37" s="48">
        <f>G14</f>
        <v>26663523.450000003</v>
      </c>
      <c r="H37" s="48">
        <f>H14</f>
        <v>25799615.909999996</v>
      </c>
      <c r="I37" s="36" t="s">
        <v>25</v>
      </c>
    </row>
    <row r="38" spans="1:10" ht="63.75" x14ac:dyDescent="0.25">
      <c r="A38" s="111">
        <v>3</v>
      </c>
      <c r="B38" s="49" t="s">
        <v>141</v>
      </c>
      <c r="C38" s="36">
        <v>26600</v>
      </c>
      <c r="D38" s="36" t="s">
        <v>25</v>
      </c>
      <c r="E38" s="36"/>
      <c r="F38" s="36" t="s">
        <v>25</v>
      </c>
      <c r="G38" s="36" t="s">
        <v>25</v>
      </c>
      <c r="H38" s="36" t="s">
        <v>25</v>
      </c>
      <c r="I38" s="36" t="s">
        <v>25</v>
      </c>
    </row>
    <row r="39" spans="1:10" x14ac:dyDescent="0.25">
      <c r="A39" s="111"/>
      <c r="B39" s="51" t="s">
        <v>140</v>
      </c>
      <c r="C39" s="36">
        <v>26610</v>
      </c>
      <c r="D39" s="36" t="s">
        <v>25</v>
      </c>
      <c r="E39" s="36"/>
      <c r="F39" s="36" t="s">
        <v>25</v>
      </c>
      <c r="G39" s="36" t="s">
        <v>25</v>
      </c>
      <c r="H39" s="36" t="s">
        <v>25</v>
      </c>
      <c r="I39" s="36" t="s">
        <v>25</v>
      </c>
    </row>
    <row r="40" spans="1:10" ht="31.5" customHeight="1" x14ac:dyDescent="0.25"/>
    <row r="41" spans="1:10" ht="15.75" x14ac:dyDescent="0.25">
      <c r="A41" s="119" t="s">
        <v>147</v>
      </c>
      <c r="B41" s="119"/>
      <c r="C41" s="120"/>
      <c r="D41" s="120"/>
      <c r="E41" s="52"/>
      <c r="F41" s="121" t="s">
        <v>148</v>
      </c>
      <c r="G41" s="121"/>
      <c r="H41" s="52"/>
    </row>
    <row r="42" spans="1:10" ht="18.75" x14ac:dyDescent="0.25">
      <c r="A42" s="53" t="s">
        <v>149</v>
      </c>
      <c r="B42" s="54"/>
      <c r="C42" s="124" t="s">
        <v>154</v>
      </c>
      <c r="D42" s="124"/>
      <c r="E42" s="54"/>
      <c r="F42" s="123" t="s">
        <v>153</v>
      </c>
      <c r="G42" s="123"/>
      <c r="H42" s="52"/>
    </row>
    <row r="43" spans="1:10" x14ac:dyDescent="0.25">
      <c r="A43" s="52"/>
      <c r="B43" s="52"/>
      <c r="C43" s="52"/>
      <c r="D43" s="52"/>
      <c r="E43" s="52"/>
      <c r="F43" s="52"/>
      <c r="G43" s="52"/>
      <c r="H43" s="52"/>
    </row>
    <row r="44" spans="1:10" x14ac:dyDescent="0.25">
      <c r="A44" s="53"/>
      <c r="B44" s="52"/>
      <c r="C44" s="52"/>
      <c r="D44" s="52"/>
      <c r="E44" s="52"/>
      <c r="F44" s="52"/>
      <c r="G44" s="52"/>
      <c r="H44" s="52"/>
    </row>
    <row r="45" spans="1:10" ht="15.75" x14ac:dyDescent="0.25">
      <c r="A45" s="55" t="s">
        <v>150</v>
      </c>
      <c r="B45" s="56"/>
      <c r="C45" s="120"/>
      <c r="D45" s="120"/>
      <c r="E45" s="57"/>
      <c r="F45" s="122" t="s">
        <v>151</v>
      </c>
      <c r="G45" s="122"/>
      <c r="H45" s="52"/>
    </row>
    <row r="46" spans="1:10" ht="18" x14ac:dyDescent="0.25">
      <c r="A46" s="53" t="s">
        <v>152</v>
      </c>
      <c r="B46" s="58"/>
      <c r="C46" s="59" t="s">
        <v>155</v>
      </c>
      <c r="D46" s="59"/>
      <c r="E46" s="58"/>
      <c r="F46" s="123" t="s">
        <v>5</v>
      </c>
      <c r="G46" s="123"/>
      <c r="H46" s="52"/>
    </row>
    <row r="47" spans="1:10" x14ac:dyDescent="0.25">
      <c r="A47" s="53"/>
      <c r="B47" s="52"/>
      <c r="C47" s="52"/>
      <c r="D47" s="52"/>
      <c r="E47" s="52"/>
      <c r="F47" s="52"/>
      <c r="G47" s="52"/>
      <c r="H47" s="52"/>
    </row>
    <row r="48" spans="1:10" x14ac:dyDescent="0.25">
      <c r="A48" s="60" t="s">
        <v>164</v>
      </c>
      <c r="B48" s="52"/>
      <c r="C48" s="115" t="s">
        <v>151</v>
      </c>
      <c r="D48" s="115"/>
      <c r="E48" s="115"/>
      <c r="F48" s="52"/>
      <c r="G48" s="52"/>
      <c r="H48" s="52"/>
    </row>
    <row r="49" spans="1:8" ht="16.5" x14ac:dyDescent="0.25">
      <c r="A49" s="53"/>
      <c r="B49" s="61" t="s">
        <v>146</v>
      </c>
      <c r="C49" s="116" t="s">
        <v>142</v>
      </c>
      <c r="D49" s="116"/>
      <c r="E49" s="116"/>
      <c r="F49" s="52"/>
      <c r="G49" s="52"/>
      <c r="H49" s="52"/>
    </row>
    <row r="50" spans="1:8" x14ac:dyDescent="0.25">
      <c r="A50" s="62" t="s">
        <v>143</v>
      </c>
      <c r="B50" s="52"/>
      <c r="C50" s="52"/>
      <c r="D50" s="52"/>
      <c r="E50" s="52"/>
      <c r="F50" s="52"/>
      <c r="G50" s="52"/>
      <c r="H50" s="52"/>
    </row>
    <row r="51" spans="1:8" x14ac:dyDescent="0.25">
      <c r="A51" s="52"/>
      <c r="B51" s="52"/>
      <c r="C51" s="52"/>
      <c r="D51" s="52"/>
      <c r="E51" s="52"/>
      <c r="F51" s="52"/>
      <c r="G51" s="52"/>
      <c r="H51" s="52"/>
    </row>
    <row r="52" spans="1:8" x14ac:dyDescent="0.25">
      <c r="A52" s="52"/>
      <c r="B52" s="52"/>
      <c r="C52" s="52"/>
      <c r="D52" s="52"/>
      <c r="E52" s="52"/>
      <c r="F52" s="52"/>
      <c r="G52" s="52"/>
      <c r="H52" s="52"/>
    </row>
    <row r="53" spans="1:8" x14ac:dyDescent="0.25">
      <c r="A53" s="52"/>
      <c r="B53" s="52"/>
      <c r="C53" s="52"/>
      <c r="D53" s="52"/>
      <c r="E53" s="52"/>
      <c r="F53" s="52"/>
      <c r="G53" s="52"/>
      <c r="H53" s="52"/>
    </row>
  </sheetData>
  <mergeCells count="67">
    <mergeCell ref="F41:G41"/>
    <mergeCell ref="F45:G45"/>
    <mergeCell ref="C45:D45"/>
    <mergeCell ref="F46:G46"/>
    <mergeCell ref="F42:G42"/>
    <mergeCell ref="C42:D42"/>
    <mergeCell ref="A36:A37"/>
    <mergeCell ref="A38:A39"/>
    <mergeCell ref="C48:E48"/>
    <mergeCell ref="C49:E49"/>
    <mergeCell ref="E28:E29"/>
    <mergeCell ref="A41:B41"/>
    <mergeCell ref="C41:D41"/>
    <mergeCell ref="C28:C29"/>
    <mergeCell ref="D28:D29"/>
    <mergeCell ref="I28:I29"/>
    <mergeCell ref="A32:A33"/>
    <mergeCell ref="C32:C33"/>
    <mergeCell ref="D32:D33"/>
    <mergeCell ref="E32:E33"/>
    <mergeCell ref="F32:F33"/>
    <mergeCell ref="G32:G33"/>
    <mergeCell ref="H32:H33"/>
    <mergeCell ref="I32:I33"/>
    <mergeCell ref="A28:A29"/>
    <mergeCell ref="F28:F29"/>
    <mergeCell ref="G28:G29"/>
    <mergeCell ref="H28:H29"/>
    <mergeCell ref="H17:H18"/>
    <mergeCell ref="I17:I18"/>
    <mergeCell ref="A21:A22"/>
    <mergeCell ref="C21:C22"/>
    <mergeCell ref="D21:D22"/>
    <mergeCell ref="E21:E22"/>
    <mergeCell ref="F21:F22"/>
    <mergeCell ref="G21:G22"/>
    <mergeCell ref="H21:H22"/>
    <mergeCell ref="I21:I22"/>
    <mergeCell ref="A17:A18"/>
    <mergeCell ref="C17:C18"/>
    <mergeCell ref="D17:D18"/>
    <mergeCell ref="E17:E18"/>
    <mergeCell ref="F17:F18"/>
    <mergeCell ref="G17:G18"/>
    <mergeCell ref="H7:H8"/>
    <mergeCell ref="I7:I8"/>
    <mergeCell ref="A15:A16"/>
    <mergeCell ref="C15:C16"/>
    <mergeCell ref="D15:D16"/>
    <mergeCell ref="E15:E16"/>
    <mergeCell ref="F15:F16"/>
    <mergeCell ref="G15:G16"/>
    <mergeCell ref="H15:H16"/>
    <mergeCell ref="I15:I16"/>
    <mergeCell ref="A7:A8"/>
    <mergeCell ref="C7:C8"/>
    <mergeCell ref="D7:D8"/>
    <mergeCell ref="E7:E8"/>
    <mergeCell ref="F7:F8"/>
    <mergeCell ref="G7:G8"/>
    <mergeCell ref="A1:I1"/>
    <mergeCell ref="A3:A4"/>
    <mergeCell ref="B3:B4"/>
    <mergeCell ref="C3:C4"/>
    <mergeCell ref="D3:D4"/>
    <mergeCell ref="E3:E4"/>
    <mergeCell ref="F3:I3"/>
  </mergeCells>
  <pageMargins left="0.78740157480314965" right="0.19685039370078741" top="0.19685039370078741" bottom="0.19685039370078741" header="0.31496062992125984" footer="0.31496062992125984"/>
  <pageSetup paperSize="9" scale="7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G10" sqref="G10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16.08.2024</vt:lpstr>
      <vt:lpstr>лист2</vt:lpstr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 бух</dc:creator>
  <cp:lastModifiedBy>интегра</cp:lastModifiedBy>
  <cp:lastPrinted>2024-08-19T11:25:14Z</cp:lastPrinted>
  <dcterms:created xsi:type="dcterms:W3CDTF">2020-01-17T07:39:19Z</dcterms:created>
  <dcterms:modified xsi:type="dcterms:W3CDTF">2024-08-19T11:28:18Z</dcterms:modified>
</cp:coreProperties>
</file>